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igital-my.sharepoint.com/personal/kminoshi_global_sial_com/Documents/Documents/CA_Digital/その他/220325_VOCファイル差し替え/"/>
    </mc:Choice>
  </mc:AlternateContent>
  <xr:revisionPtr revIDLastSave="0" documentId="8_{1A1F48AA-F80E-4C1A-9C3F-ADA449C05E85}" xr6:coauthVersionLast="47" xr6:coauthVersionMax="47" xr10:uidLastSave="{00000000-0000-0000-0000-000000000000}"/>
  <bookViews>
    <workbookView xWindow="2090" yWindow="890" windowWidth="17010" windowHeight="9270" xr2:uid="{EBC3239B-C55A-48B4-952C-20BB93B1B1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K39" i="1"/>
  <c r="J39" i="1" s="1"/>
  <c r="I39" i="1"/>
  <c r="H39" i="1" s="1"/>
  <c r="G39" i="1"/>
  <c r="K38" i="1"/>
  <c r="J38" i="1" s="1"/>
  <c r="I38" i="1"/>
  <c r="H38" i="1" s="1"/>
  <c r="G38" i="1"/>
  <c r="K37" i="1"/>
  <c r="J37" i="1" s="1"/>
  <c r="I37" i="1"/>
  <c r="H37" i="1" s="1"/>
  <c r="G37" i="1"/>
  <c r="K36" i="1"/>
  <c r="J36" i="1" s="1"/>
  <c r="I36" i="1"/>
  <c r="H36" i="1" s="1"/>
  <c r="G36" i="1"/>
  <c r="K35" i="1"/>
  <c r="J35" i="1" s="1"/>
  <c r="I35" i="1"/>
  <c r="H35" i="1" s="1"/>
  <c r="G35" i="1"/>
  <c r="K34" i="1"/>
  <c r="J34" i="1" s="1"/>
  <c r="I34" i="1"/>
  <c r="H34" i="1" s="1"/>
  <c r="G34" i="1"/>
  <c r="K33" i="1"/>
  <c r="J33" i="1" s="1"/>
  <c r="I33" i="1"/>
  <c r="H33" i="1" s="1"/>
  <c r="G33" i="1"/>
  <c r="K32" i="1"/>
  <c r="J32" i="1" s="1"/>
  <c r="I32" i="1"/>
  <c r="H32" i="1" s="1"/>
  <c r="G32" i="1"/>
  <c r="K31" i="1"/>
  <c r="J31" i="1" s="1"/>
  <c r="I31" i="1"/>
  <c r="H31" i="1" s="1"/>
  <c r="G31" i="1"/>
  <c r="K30" i="1"/>
  <c r="J30" i="1" s="1"/>
  <c r="I30" i="1"/>
  <c r="H30" i="1" s="1"/>
  <c r="G30" i="1"/>
  <c r="K29" i="1"/>
  <c r="J29" i="1" s="1"/>
  <c r="I29" i="1"/>
  <c r="H29" i="1" s="1"/>
  <c r="G29" i="1"/>
  <c r="K28" i="1"/>
  <c r="J28" i="1" s="1"/>
  <c r="I28" i="1"/>
  <c r="H28" i="1" s="1"/>
  <c r="G28" i="1"/>
  <c r="K27" i="1"/>
  <c r="J27" i="1" s="1"/>
  <c r="I27" i="1"/>
  <c r="H27" i="1" s="1"/>
  <c r="G27" i="1"/>
  <c r="K26" i="1"/>
  <c r="J26" i="1" s="1"/>
  <c r="I26" i="1"/>
  <c r="H26" i="1" s="1"/>
  <c r="G26" i="1"/>
  <c r="K25" i="1"/>
  <c r="J25" i="1" s="1"/>
  <c r="I25" i="1"/>
  <c r="H25" i="1" s="1"/>
  <c r="G25" i="1"/>
  <c r="K24" i="1"/>
  <c r="J24" i="1" s="1"/>
  <c r="I24" i="1"/>
  <c r="H24" i="1" s="1"/>
  <c r="G24" i="1"/>
  <c r="K23" i="1"/>
  <c r="J23" i="1" s="1"/>
  <c r="I23" i="1"/>
  <c r="H23" i="1" s="1"/>
  <c r="G23" i="1"/>
  <c r="K22" i="1"/>
  <c r="J22" i="1" s="1"/>
  <c r="I22" i="1"/>
  <c r="H22" i="1" s="1"/>
  <c r="G22" i="1"/>
  <c r="K21" i="1"/>
  <c r="J21" i="1" s="1"/>
  <c r="I21" i="1"/>
  <c r="H21" i="1" s="1"/>
  <c r="G21" i="1"/>
  <c r="K20" i="1"/>
  <c r="J20" i="1" s="1"/>
  <c r="I20" i="1"/>
  <c r="H20" i="1" s="1"/>
  <c r="G20" i="1"/>
  <c r="K19" i="1"/>
  <c r="J19" i="1" s="1"/>
  <c r="I19" i="1"/>
  <c r="H19" i="1" s="1"/>
  <c r="G19" i="1"/>
  <c r="K18" i="1"/>
  <c r="J18" i="1" s="1"/>
  <c r="I18" i="1"/>
  <c r="H18" i="1" s="1"/>
  <c r="G18" i="1"/>
  <c r="K17" i="1"/>
  <c r="J17" i="1" s="1"/>
  <c r="I17" i="1"/>
  <c r="H17" i="1" s="1"/>
  <c r="G17" i="1"/>
  <c r="K16" i="1"/>
  <c r="J16" i="1" s="1"/>
  <c r="I16" i="1"/>
  <c r="H16" i="1" s="1"/>
  <c r="G16" i="1"/>
  <c r="K15" i="1"/>
  <c r="J15" i="1" s="1"/>
  <c r="I15" i="1"/>
  <c r="H15" i="1" s="1"/>
  <c r="G15" i="1"/>
  <c r="K14" i="1"/>
  <c r="J14" i="1" s="1"/>
  <c r="I14" i="1"/>
  <c r="H14" i="1" s="1"/>
  <c r="G14" i="1"/>
  <c r="K13" i="1"/>
  <c r="J13" i="1" s="1"/>
  <c r="I13" i="1"/>
  <c r="H13" i="1" s="1"/>
  <c r="G13" i="1"/>
</calcChain>
</file>

<file path=xl/sharedStrings.xml><?xml version="1.0" encoding="utf-8"?>
<sst xmlns="http://schemas.openxmlformats.org/spreadsheetml/2006/main" count="65" uniqueCount="59">
  <si>
    <t>※ Please overwrite in blue cells.</t>
    <phoneticPr fontId="4"/>
  </si>
  <si>
    <t>Sampling time (</t>
    <phoneticPr fontId="4"/>
  </si>
  <si>
    <t>Average Temp (</t>
    <phoneticPr fontId="4"/>
  </si>
  <si>
    <t>)℃</t>
    <phoneticPr fontId="4"/>
  </si>
  <si>
    <t>Result</t>
    <phoneticPr fontId="4"/>
  </si>
  <si>
    <t>Compounds</t>
    <phoneticPr fontId="4"/>
  </si>
  <si>
    <t>Molecular</t>
    <phoneticPr fontId="4"/>
  </si>
  <si>
    <t>Uptake Rate</t>
  </si>
  <si>
    <t>Tube
Sampling
Amount</t>
    <phoneticPr fontId="4"/>
  </si>
  <si>
    <t>Tube
blank</t>
    <phoneticPr fontId="4"/>
  </si>
  <si>
    <r>
      <t>℃/</t>
    </r>
    <r>
      <rPr>
        <sz val="10"/>
        <color indexed="12"/>
        <rFont val="ＭＳ ゴシック"/>
        <family val="3"/>
        <charset val="128"/>
      </rPr>
      <t>sampling
   temperature</t>
    </r>
    <phoneticPr fontId="4"/>
  </si>
  <si>
    <t>Weight</t>
    <phoneticPr fontId="4"/>
  </si>
  <si>
    <t>Sampling Rate</t>
    <phoneticPr fontId="4"/>
  </si>
  <si>
    <t>(MW)</t>
    <phoneticPr fontId="4"/>
  </si>
  <si>
    <t>(ng/ppb/h)</t>
    <phoneticPr fontId="4"/>
  </si>
  <si>
    <t>(μg)</t>
    <phoneticPr fontId="4"/>
  </si>
  <si>
    <t>(ppbv)</t>
    <phoneticPr fontId="4"/>
  </si>
  <si>
    <r>
      <t>(μg/m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)</t>
    </r>
    <phoneticPr fontId="4"/>
  </si>
  <si>
    <t>(ml/min)</t>
    <phoneticPr fontId="4"/>
  </si>
  <si>
    <t>Aromatic compound</t>
    <phoneticPr fontId="4"/>
  </si>
  <si>
    <t>Benzene</t>
  </si>
  <si>
    <t>Toluene</t>
  </si>
  <si>
    <t>Ethylbenzene</t>
  </si>
  <si>
    <t>m,p-Xylene</t>
  </si>
  <si>
    <t>Styrene</t>
  </si>
  <si>
    <t>Terpene</t>
    <phoneticPr fontId="4"/>
  </si>
  <si>
    <t>α-Pinene</t>
  </si>
  <si>
    <t>Limonene</t>
  </si>
  <si>
    <t>Halogenated compound</t>
    <phoneticPr fontId="4"/>
  </si>
  <si>
    <t>Trichlorethylene</t>
  </si>
  <si>
    <t>Tetrachloroethylene</t>
  </si>
  <si>
    <t>Ester</t>
    <phoneticPr fontId="4"/>
  </si>
  <si>
    <t xml:space="preserve">Ethyl acetate </t>
  </si>
  <si>
    <t>Butyl acetate</t>
  </si>
  <si>
    <t>Ketone &amp;
Alcohol</t>
    <phoneticPr fontId="4"/>
  </si>
  <si>
    <t>Methyl ethyl ketone</t>
  </si>
  <si>
    <t>Methyl isobutyl ketone</t>
  </si>
  <si>
    <t>1-Butanol</t>
  </si>
  <si>
    <t>※ We prefer those rate are checked by yourself.</t>
    <phoneticPr fontId="4"/>
  </si>
  <si>
    <t>VOC-TD (Diffusive Sampling Device for VOCs )</t>
  </si>
  <si>
    <t>Aliphatic 
compound</t>
    <phoneticPr fontId="4"/>
  </si>
  <si>
    <t>Hexane</t>
    <phoneticPr fontId="4"/>
  </si>
  <si>
    <t>Nonane</t>
    <phoneticPr fontId="4"/>
  </si>
  <si>
    <t>o-ethyltoluene</t>
    <phoneticPr fontId="4"/>
  </si>
  <si>
    <t>m-ethyltoluene</t>
    <phoneticPr fontId="4"/>
  </si>
  <si>
    <t>p-ethyltoluene</t>
    <phoneticPr fontId="4"/>
  </si>
  <si>
    <t>1,3,5-
Trimethylbenzene</t>
    <phoneticPr fontId="4"/>
  </si>
  <si>
    <t>1,2,4-
Trimethylbenzene</t>
    <phoneticPr fontId="4"/>
  </si>
  <si>
    <t>1,2,3-
Trimethylbenzene</t>
    <phoneticPr fontId="4"/>
  </si>
  <si>
    <t>1,2,4,5-tetra
methylbenzene</t>
    <phoneticPr fontId="4"/>
  </si>
  <si>
    <t>β-Pinene</t>
    <phoneticPr fontId="4"/>
  </si>
  <si>
    <t>p-Dichlorobenzene</t>
    <phoneticPr fontId="4"/>
  </si>
  <si>
    <t>Nonanal</t>
    <phoneticPr fontId="4"/>
  </si>
  <si>
    <t>Decanal</t>
    <phoneticPr fontId="4"/>
  </si>
  <si>
    <t>Conc.</t>
    <phoneticPr fontId="4"/>
  </si>
  <si>
    <t xml:space="preserve">This sheet can calculate concentration of indoor air VOC compounds. </t>
    <phoneticPr fontId="4"/>
  </si>
  <si>
    <t xml:space="preserve">Automatic calculate sheet. </t>
  </si>
  <si>
    <t>)hours</t>
    <phoneticPr fontId="4"/>
  </si>
  <si>
    <t>℃/convert
 temperature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</si>
</sst>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11"/>
      <color indexed="53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color indexed="57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66FFFF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113">
    <xf numFmtId="0" fontId="0" fillId="0" borderId="0" xfId="0">
      <alignment vertical="center"/>
    </xf>
    <xf numFmtId="0" fontId="3" fillId="0" borderId="0" xfId="2"/>
    <xf numFmtId="40" fontId="5" fillId="0" borderId="0" xfId="1" applyNumberFormat="1" applyFont="1" applyAlignment="1"/>
    <xf numFmtId="40" fontId="3" fillId="0" borderId="0" xfId="1" applyNumberFormat="1" applyFont="1" applyAlignment="1"/>
    <xf numFmtId="40" fontId="6" fillId="0" borderId="0" xfId="1" applyNumberFormat="1" applyFont="1" applyAlignment="1"/>
    <xf numFmtId="0" fontId="4" fillId="0" borderId="0" xfId="0" applyFont="1" applyAlignment="1"/>
    <xf numFmtId="0" fontId="3" fillId="0" borderId="0" xfId="2" applyAlignment="1">
      <alignment horizontal="center"/>
    </xf>
    <xf numFmtId="0" fontId="7" fillId="0" borderId="4" xfId="0" applyFont="1" applyBorder="1" applyAlignment="1">
      <alignment horizontal="right"/>
    </xf>
    <xf numFmtId="0" fontId="9" fillId="0" borderId="4" xfId="0" applyFont="1" applyBorder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0" xfId="2" applyFont="1"/>
    <xf numFmtId="0" fontId="14" fillId="0" borderId="0" xfId="2" applyFont="1"/>
    <xf numFmtId="40" fontId="16" fillId="0" borderId="10" xfId="1" applyNumberFormat="1" applyFont="1" applyBorder="1" applyAlignment="1">
      <alignment horizontal="center" vertical="distributed" wrapText="1"/>
    </xf>
    <xf numFmtId="0" fontId="18" fillId="2" borderId="12" xfId="2" applyFont="1" applyFill="1" applyBorder="1" applyAlignment="1" applyProtection="1">
      <alignment vertical="center"/>
      <protection hidden="1"/>
    </xf>
    <xf numFmtId="0" fontId="6" fillId="2" borderId="13" xfId="2" applyFont="1" applyFill="1" applyBorder="1" applyAlignment="1" applyProtection="1">
      <alignment wrapText="1"/>
      <protection hidden="1"/>
    </xf>
    <xf numFmtId="0" fontId="0" fillId="0" borderId="16" xfId="0" applyBorder="1" applyAlignment="1">
      <alignment horizontal="center" wrapText="1"/>
    </xf>
    <xf numFmtId="40" fontId="21" fillId="0" borderId="18" xfId="1" applyNumberFormat="1" applyFont="1" applyBorder="1" applyAlignment="1" applyProtection="1">
      <alignment horizontal="center"/>
      <protection hidden="1"/>
    </xf>
    <xf numFmtId="40" fontId="17" fillId="0" borderId="19" xfId="1" applyNumberFormat="1" applyFont="1" applyBorder="1" applyAlignment="1" applyProtection="1">
      <alignment horizontal="center"/>
      <protection hidden="1"/>
    </xf>
    <xf numFmtId="40" fontId="21" fillId="0" borderId="20" xfId="1" applyNumberFormat="1" applyFont="1" applyBorder="1" applyAlignment="1" applyProtection="1">
      <alignment horizontal="center"/>
      <protection hidden="1"/>
    </xf>
    <xf numFmtId="40" fontId="22" fillId="0" borderId="19" xfId="1" applyNumberFormat="1" applyFont="1" applyBorder="1" applyAlignment="1" applyProtection="1">
      <alignment horizontal="center"/>
      <protection hidden="1"/>
    </xf>
    <xf numFmtId="40" fontId="16" fillId="0" borderId="23" xfId="1" applyNumberFormat="1" applyFont="1" applyBorder="1" applyAlignment="1">
      <alignment horizontal="center"/>
    </xf>
    <xf numFmtId="40" fontId="3" fillId="0" borderId="24" xfId="1" applyNumberFormat="1" applyFont="1" applyBorder="1" applyAlignment="1">
      <alignment horizontal="center"/>
    </xf>
    <xf numFmtId="0" fontId="3" fillId="0" borderId="21" xfId="2" applyBorder="1" applyAlignment="1">
      <alignment horizontal="center"/>
    </xf>
    <xf numFmtId="0" fontId="3" fillId="0" borderId="25" xfId="2" applyBorder="1" applyAlignment="1">
      <alignment horizontal="center"/>
    </xf>
    <xf numFmtId="40" fontId="3" fillId="0" borderId="21" xfId="1" applyNumberFormat="1" applyFont="1" applyBorder="1" applyAlignment="1" applyProtection="1">
      <alignment horizontal="center"/>
      <protection hidden="1"/>
    </xf>
    <xf numFmtId="40" fontId="3" fillId="0" borderId="25" xfId="1" applyNumberFormat="1" applyFont="1" applyBorder="1" applyAlignment="1" applyProtection="1">
      <alignment horizontal="center"/>
      <protection hidden="1"/>
    </xf>
    <xf numFmtId="40" fontId="3" fillId="0" borderId="26" xfId="1" applyNumberFormat="1" applyFont="1" applyBorder="1" applyAlignment="1" applyProtection="1">
      <alignment horizontal="center"/>
      <protection hidden="1"/>
    </xf>
    <xf numFmtId="40" fontId="3" fillId="0" borderId="27" xfId="1" applyNumberFormat="1" applyFont="1" applyBorder="1" applyAlignment="1" applyProtection="1">
      <alignment horizontal="center"/>
      <protection hidden="1"/>
    </xf>
    <xf numFmtId="0" fontId="16" fillId="0" borderId="0" xfId="2" applyFont="1"/>
    <xf numFmtId="0" fontId="25" fillId="0" borderId="0" xfId="0" applyFont="1" applyAlignment="1"/>
    <xf numFmtId="0" fontId="26" fillId="0" borderId="0" xfId="2" applyFont="1" applyAlignment="1">
      <alignment horizontal="left" vertical="top" indent="2"/>
    </xf>
    <xf numFmtId="0" fontId="25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27" fillId="0" borderId="0" xfId="2" applyFont="1" applyAlignment="1">
      <alignment horizontal="left" indent="4"/>
    </xf>
    <xf numFmtId="0" fontId="16" fillId="0" borderId="40" xfId="2" applyFont="1" applyBorder="1" applyProtection="1">
      <protection hidden="1"/>
    </xf>
    <xf numFmtId="40" fontId="16" fillId="0" borderId="39" xfId="1" applyNumberFormat="1" applyFont="1" applyBorder="1" applyAlignment="1" applyProtection="1">
      <alignment horizontal="right"/>
      <protection hidden="1"/>
    </xf>
    <xf numFmtId="176" fontId="6" fillId="2" borderId="48" xfId="2" applyNumberFormat="1" applyFont="1" applyFill="1" applyBorder="1" applyProtection="1">
      <protection hidden="1"/>
    </xf>
    <xf numFmtId="176" fontId="6" fillId="2" borderId="41" xfId="2" applyNumberFormat="1" applyFont="1" applyFill="1" applyBorder="1" applyProtection="1">
      <protection hidden="1"/>
    </xf>
    <xf numFmtId="176" fontId="6" fillId="2" borderId="42" xfId="2" applyNumberFormat="1" applyFont="1" applyFill="1" applyBorder="1" applyProtection="1">
      <protection hidden="1"/>
    </xf>
    <xf numFmtId="176" fontId="6" fillId="2" borderId="49" xfId="2" applyNumberFormat="1" applyFont="1" applyFill="1" applyBorder="1" applyProtection="1">
      <protection hidden="1"/>
    </xf>
    <xf numFmtId="176" fontId="16" fillId="2" borderId="42" xfId="1" applyNumberFormat="1" applyFont="1" applyFill="1" applyBorder="1" applyAlignment="1" applyProtection="1">
      <alignment horizontal="right"/>
      <protection hidden="1"/>
    </xf>
    <xf numFmtId="0" fontId="16" fillId="0" borderId="33" xfId="2" applyFont="1" applyBorder="1" applyProtection="1">
      <protection hidden="1"/>
    </xf>
    <xf numFmtId="40" fontId="16" fillId="0" borderId="32" xfId="1" applyNumberFormat="1" applyFont="1" applyBorder="1" applyAlignment="1" applyProtection="1">
      <alignment horizontal="right"/>
      <protection hidden="1"/>
    </xf>
    <xf numFmtId="176" fontId="6" fillId="2" borderId="50" xfId="2" applyNumberFormat="1" applyFont="1" applyFill="1" applyBorder="1" applyProtection="1">
      <protection hidden="1"/>
    </xf>
    <xf numFmtId="176" fontId="6" fillId="2" borderId="37" xfId="2" applyNumberFormat="1" applyFont="1" applyFill="1" applyBorder="1" applyProtection="1">
      <protection hidden="1"/>
    </xf>
    <xf numFmtId="176" fontId="6" fillId="2" borderId="51" xfId="2" applyNumberFormat="1" applyFont="1" applyFill="1" applyBorder="1" applyProtection="1">
      <protection hidden="1"/>
    </xf>
    <xf numFmtId="176" fontId="6" fillId="2" borderId="52" xfId="2" applyNumberFormat="1" applyFont="1" applyFill="1" applyBorder="1" applyProtection="1">
      <protection hidden="1"/>
    </xf>
    <xf numFmtId="176" fontId="16" fillId="2" borderId="51" xfId="1" applyNumberFormat="1" applyFont="1" applyFill="1" applyBorder="1" applyAlignment="1" applyProtection="1">
      <alignment horizontal="right"/>
      <protection hidden="1"/>
    </xf>
    <xf numFmtId="0" fontId="16" fillId="0" borderId="29" xfId="2" applyFont="1" applyBorder="1" applyProtection="1">
      <protection hidden="1"/>
    </xf>
    <xf numFmtId="40" fontId="16" fillId="0" borderId="28" xfId="1" applyNumberFormat="1" applyFont="1" applyBorder="1" applyAlignment="1" applyProtection="1">
      <alignment horizontal="right"/>
      <protection hidden="1"/>
    </xf>
    <xf numFmtId="176" fontId="6" fillId="2" borderId="30" xfId="2" applyNumberFormat="1" applyFont="1" applyFill="1" applyBorder="1" applyProtection="1">
      <protection hidden="1"/>
    </xf>
    <xf numFmtId="176" fontId="16" fillId="2" borderId="30" xfId="1" applyNumberFormat="1" applyFont="1" applyFill="1" applyBorder="1" applyAlignment="1" applyProtection="1">
      <alignment horizontal="right"/>
      <protection hidden="1"/>
    </xf>
    <xf numFmtId="176" fontId="6" fillId="2" borderId="34" xfId="2" applyNumberFormat="1" applyFont="1" applyFill="1" applyBorder="1" applyProtection="1">
      <protection hidden="1"/>
    </xf>
    <xf numFmtId="176" fontId="16" fillId="2" borderId="34" xfId="1" applyNumberFormat="1" applyFont="1" applyFill="1" applyBorder="1" applyAlignment="1" applyProtection="1">
      <alignment horizontal="right"/>
      <protection hidden="1"/>
    </xf>
    <xf numFmtId="0" fontId="16" fillId="0" borderId="33" xfId="2" applyFont="1" applyBorder="1" applyAlignment="1" applyProtection="1">
      <alignment wrapText="1"/>
      <protection hidden="1"/>
    </xf>
    <xf numFmtId="0" fontId="16" fillId="0" borderId="36" xfId="2" applyFont="1" applyBorder="1" applyAlignment="1" applyProtection="1">
      <alignment wrapText="1"/>
      <protection hidden="1"/>
    </xf>
    <xf numFmtId="40" fontId="16" fillId="0" borderId="35" xfId="1" applyNumberFormat="1" applyFont="1" applyBorder="1" applyAlignment="1" applyProtection="1">
      <alignment horizontal="right"/>
      <protection hidden="1"/>
    </xf>
    <xf numFmtId="176" fontId="6" fillId="2" borderId="38" xfId="2" applyNumberFormat="1" applyFont="1" applyFill="1" applyBorder="1" applyProtection="1">
      <protection hidden="1"/>
    </xf>
    <xf numFmtId="176" fontId="16" fillId="2" borderId="38" xfId="1" applyNumberFormat="1" applyFont="1" applyFill="1" applyBorder="1" applyAlignment="1" applyProtection="1">
      <alignment horizontal="right"/>
      <protection hidden="1"/>
    </xf>
    <xf numFmtId="0" fontId="16" fillId="0" borderId="36" xfId="2" applyFont="1" applyBorder="1" applyProtection="1">
      <protection hidden="1"/>
    </xf>
    <xf numFmtId="176" fontId="6" fillId="2" borderId="26" xfId="2" applyNumberFormat="1" applyFont="1" applyFill="1" applyBorder="1" applyProtection="1">
      <protection hidden="1"/>
    </xf>
    <xf numFmtId="0" fontId="16" fillId="0" borderId="45" xfId="2" applyFont="1" applyBorder="1" applyProtection="1">
      <protection hidden="1"/>
    </xf>
    <xf numFmtId="40" fontId="16" fillId="0" borderId="44" xfId="1" applyNumberFormat="1" applyFont="1" applyBorder="1" applyAlignment="1" applyProtection="1">
      <alignment horizontal="right"/>
      <protection hidden="1"/>
    </xf>
    <xf numFmtId="176" fontId="6" fillId="2" borderId="53" xfId="2" applyNumberFormat="1" applyFont="1" applyFill="1" applyBorder="1" applyProtection="1">
      <protection hidden="1"/>
    </xf>
    <xf numFmtId="176" fontId="6" fillId="2" borderId="46" xfId="2" applyNumberFormat="1" applyFont="1" applyFill="1" applyBorder="1" applyProtection="1">
      <protection hidden="1"/>
    </xf>
    <xf numFmtId="176" fontId="6" fillId="2" borderId="47" xfId="2" applyNumberFormat="1" applyFont="1" applyFill="1" applyBorder="1" applyProtection="1">
      <protection hidden="1"/>
    </xf>
    <xf numFmtId="176" fontId="6" fillId="2" borderId="54" xfId="2" applyNumberFormat="1" applyFont="1" applyFill="1" applyBorder="1" applyProtection="1">
      <protection hidden="1"/>
    </xf>
    <xf numFmtId="176" fontId="16" fillId="2" borderId="47" xfId="1" applyNumberFormat="1" applyFont="1" applyFill="1" applyBorder="1" applyAlignment="1" applyProtection="1">
      <alignment horizontal="right"/>
      <protection hidden="1"/>
    </xf>
    <xf numFmtId="40" fontId="24" fillId="0" borderId="40" xfId="1" applyNumberFormat="1" applyFont="1" applyBorder="1" applyAlignment="1" applyProtection="1">
      <protection hidden="1"/>
    </xf>
    <xf numFmtId="40" fontId="24" fillId="0" borderId="36" xfId="1" applyNumberFormat="1" applyFont="1" applyBorder="1" applyAlignment="1" applyProtection="1">
      <protection hidden="1"/>
    </xf>
    <xf numFmtId="40" fontId="24" fillId="0" borderId="33" xfId="1" applyNumberFormat="1" applyFont="1" applyBorder="1" applyAlignment="1" applyProtection="1">
      <protection hidden="1"/>
    </xf>
    <xf numFmtId="40" fontId="24" fillId="0" borderId="45" xfId="1" applyNumberFormat="1" applyFont="1" applyBorder="1" applyAlignment="1" applyProtection="1">
      <protection hidden="1"/>
    </xf>
    <xf numFmtId="0" fontId="3" fillId="0" borderId="27" xfId="2" applyBorder="1" applyAlignment="1" applyProtection="1">
      <alignment horizontal="center"/>
      <protection hidden="1"/>
    </xf>
    <xf numFmtId="0" fontId="20" fillId="3" borderId="12" xfId="2" applyFont="1" applyFill="1" applyBorder="1" applyAlignment="1" applyProtection="1">
      <alignment vertical="center"/>
      <protection locked="0"/>
    </xf>
    <xf numFmtId="0" fontId="8" fillId="3" borderId="4" xfId="0" applyFont="1" applyFill="1" applyBorder="1" applyAlignment="1" applyProtection="1">
      <alignment horizontal="center"/>
      <protection locked="0"/>
    </xf>
    <xf numFmtId="40" fontId="28" fillId="3" borderId="49" xfId="1" applyNumberFormat="1" applyFont="1" applyFill="1" applyBorder="1" applyAlignment="1" applyProtection="1">
      <protection locked="0"/>
    </xf>
    <xf numFmtId="40" fontId="28" fillId="3" borderId="42" xfId="1" applyNumberFormat="1" applyFont="1" applyFill="1" applyBorder="1" applyAlignment="1" applyProtection="1">
      <protection locked="0"/>
    </xf>
    <xf numFmtId="40" fontId="28" fillId="3" borderId="52" xfId="1" applyNumberFormat="1" applyFont="1" applyFill="1" applyBorder="1" applyAlignment="1" applyProtection="1">
      <protection locked="0"/>
    </xf>
    <xf numFmtId="40" fontId="28" fillId="3" borderId="38" xfId="1" applyNumberFormat="1" applyFont="1" applyFill="1" applyBorder="1" applyAlignment="1" applyProtection="1">
      <protection locked="0"/>
    </xf>
    <xf numFmtId="40" fontId="28" fillId="3" borderId="59" xfId="1" applyNumberFormat="1" applyFont="1" applyFill="1" applyBorder="1" applyAlignment="1" applyProtection="1">
      <protection locked="0"/>
    </xf>
    <xf numFmtId="40" fontId="28" fillId="3" borderId="34" xfId="1" applyNumberFormat="1" applyFont="1" applyFill="1" applyBorder="1" applyAlignment="1" applyProtection="1">
      <protection locked="0"/>
    </xf>
    <xf numFmtId="40" fontId="28" fillId="3" borderId="54" xfId="1" applyNumberFormat="1" applyFont="1" applyFill="1" applyBorder="1" applyAlignment="1" applyProtection="1">
      <protection locked="0"/>
    </xf>
    <xf numFmtId="40" fontId="28" fillId="3" borderId="47" xfId="1" applyNumberFormat="1" applyFont="1" applyFill="1" applyBorder="1" applyAlignment="1" applyProtection="1">
      <protection locked="0"/>
    </xf>
    <xf numFmtId="0" fontId="0" fillId="0" borderId="20" xfId="0" applyBorder="1" applyAlignment="1" applyProtection="1">
      <alignment horizontal="center" vertical="center" wrapText="1"/>
      <protection hidden="1"/>
    </xf>
    <xf numFmtId="0" fontId="0" fillId="0" borderId="31" xfId="0" applyBorder="1" applyAlignment="1" applyProtection="1">
      <alignment horizontal="center" vertical="center" wrapText="1"/>
      <protection hidden="1"/>
    </xf>
    <xf numFmtId="0" fontId="0" fillId="0" borderId="26" xfId="0" applyBorder="1" applyAlignment="1" applyProtection="1">
      <alignment horizontal="center" vertical="center" wrapText="1"/>
      <protection hidden="1"/>
    </xf>
    <xf numFmtId="0" fontId="0" fillId="0" borderId="43" xfId="0" applyBorder="1" applyAlignment="1" applyProtection="1">
      <alignment horizontal="center" vertical="center" wrapText="1"/>
      <protection hidden="1"/>
    </xf>
    <xf numFmtId="0" fontId="29" fillId="3" borderId="1" xfId="2" applyFont="1" applyFill="1" applyBorder="1" applyAlignment="1" applyProtection="1">
      <alignment horizontal="left" vertical="center"/>
      <protection locked="0"/>
    </xf>
    <xf numFmtId="0" fontId="29" fillId="3" borderId="2" xfId="2" applyFont="1" applyFill="1" applyBorder="1" applyAlignment="1" applyProtection="1">
      <alignment horizontal="left" vertical="center"/>
      <protection locked="0"/>
    </xf>
    <xf numFmtId="0" fontId="29" fillId="3" borderId="3" xfId="2" applyFont="1" applyFill="1" applyBorder="1" applyAlignment="1" applyProtection="1">
      <alignment horizontal="left" vertical="center"/>
      <protection locked="0"/>
    </xf>
    <xf numFmtId="49" fontId="0" fillId="0" borderId="31" xfId="0" applyNumberFormat="1" applyBorder="1" applyAlignment="1" applyProtection="1">
      <alignment horizontal="center" vertical="center" wrapText="1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14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5" fillId="2" borderId="5" xfId="2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center" vertical="center"/>
    </xf>
    <xf numFmtId="0" fontId="15" fillId="2" borderId="7" xfId="2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40" fontId="17" fillId="0" borderId="55" xfId="1" applyNumberFormat="1" applyFont="1" applyBorder="1" applyAlignment="1">
      <alignment horizontal="center" vertical="center" wrapText="1"/>
    </xf>
    <xf numFmtId="0" fontId="0" fillId="0" borderId="56" xfId="0" applyBorder="1" applyAlignment="1">
      <alignment vertical="center" wrapText="1"/>
    </xf>
    <xf numFmtId="0" fontId="3" fillId="0" borderId="8" xfId="2" applyBorder="1" applyAlignment="1">
      <alignment horizontal="center" wrapText="1"/>
    </xf>
    <xf numFmtId="0" fontId="0" fillId="0" borderId="14" xfId="0" applyBorder="1" applyAlignment="1">
      <alignment wrapText="1"/>
    </xf>
    <xf numFmtId="0" fontId="3" fillId="0" borderId="11" xfId="2" applyBorder="1" applyAlignment="1">
      <alignment horizontal="center" wrapText="1"/>
    </xf>
    <xf numFmtId="0" fontId="0" fillId="0" borderId="17" xfId="0" applyBorder="1" applyAlignment="1">
      <alignment wrapText="1"/>
    </xf>
    <xf numFmtId="0" fontId="3" fillId="0" borderId="57" xfId="2" applyBorder="1" applyAlignment="1" applyProtection="1">
      <alignment horizontal="center" wrapText="1"/>
      <protection hidden="1"/>
    </xf>
    <xf numFmtId="0" fontId="3" fillId="0" borderId="58" xfId="2" applyBorder="1" applyAlignment="1" applyProtection="1">
      <alignment horizontal="center" wrapText="1"/>
      <protection hidden="1"/>
    </xf>
  </cellXfs>
  <cellStyles count="3">
    <cellStyle name="桁区切り" xfId="1" builtinId="6"/>
    <cellStyle name="標準" xfId="0" builtinId="0"/>
    <cellStyle name="標準_(SXL編集用）ＶＯＣ測定結果" xfId="2" xr:uid="{FC94A412-30DB-41B6-84AE-E1FC6DD71636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E0757-607F-46FE-AFF2-2A609F0BC764}">
  <dimension ref="A1:K41"/>
  <sheetViews>
    <sheetView tabSelected="1" workbookViewId="0">
      <selection activeCell="G9" sqref="G9:K9"/>
    </sheetView>
  </sheetViews>
  <sheetFormatPr defaultRowHeight="18" x14ac:dyDescent="0.55000000000000004"/>
  <cols>
    <col min="1" max="1" width="14.58203125" customWidth="1"/>
    <col min="2" max="2" width="25" bestFit="1" customWidth="1"/>
    <col min="3" max="3" width="10.6640625" customWidth="1"/>
    <col min="4" max="4" width="11.58203125" bestFit="1" customWidth="1"/>
    <col min="5" max="5" width="8.58203125" bestFit="1" customWidth="1"/>
    <col min="6" max="6" width="6.5" bestFit="1" customWidth="1"/>
    <col min="7" max="7" width="8.58203125" bestFit="1" customWidth="1"/>
    <col min="8" max="8" width="9.6640625" bestFit="1" customWidth="1"/>
    <col min="9" max="9" width="13.83203125" bestFit="1" customWidth="1"/>
    <col min="10" max="10" width="9.6640625" bestFit="1" customWidth="1"/>
    <col min="11" max="11" width="13.4140625" bestFit="1" customWidth="1"/>
  </cols>
  <sheetData>
    <row r="1" spans="1:11" ht="28" x14ac:dyDescent="0.4">
      <c r="A1" s="31" t="s">
        <v>39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8" x14ac:dyDescent="0.3">
      <c r="A2" s="32" t="s">
        <v>56</v>
      </c>
      <c r="B2" s="33"/>
      <c r="C2" s="34"/>
      <c r="D2" s="5"/>
      <c r="E2" s="5"/>
      <c r="F2" s="5"/>
      <c r="G2" s="5"/>
      <c r="H2" s="5"/>
      <c r="I2" s="5"/>
      <c r="J2" s="5"/>
      <c r="K2" s="5"/>
    </row>
    <row r="3" spans="1:11" ht="21" x14ac:dyDescent="0.3">
      <c r="A3" s="35" t="s">
        <v>55</v>
      </c>
      <c r="B3" s="5"/>
      <c r="C3" s="34"/>
      <c r="D3" s="5"/>
      <c r="E3" s="5"/>
      <c r="F3" s="5"/>
      <c r="G3" s="5"/>
      <c r="H3" s="5"/>
      <c r="I3" s="5"/>
      <c r="J3" s="5"/>
      <c r="K3" s="5"/>
    </row>
    <row r="5" spans="1:11" x14ac:dyDescent="0.2">
      <c r="A5" s="1"/>
      <c r="B5" s="89" t="s">
        <v>0</v>
      </c>
      <c r="C5" s="90"/>
      <c r="D5" s="91"/>
      <c r="E5" s="2"/>
      <c r="F5" s="2"/>
      <c r="G5" s="3"/>
      <c r="H5" s="3"/>
      <c r="I5" s="4"/>
      <c r="J5" s="3"/>
      <c r="K5" s="3"/>
    </row>
    <row r="6" spans="1:11" ht="2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1.5" thickBot="1" x14ac:dyDescent="0.35">
      <c r="A7" s="6"/>
      <c r="B7" s="7" t="s">
        <v>1</v>
      </c>
      <c r="C7" s="76">
        <v>2</v>
      </c>
      <c r="D7" s="8" t="s">
        <v>57</v>
      </c>
      <c r="E7" s="9"/>
      <c r="F7" s="6"/>
      <c r="G7" s="6"/>
      <c r="H7" s="6"/>
      <c r="I7" s="10"/>
      <c r="J7" s="94"/>
      <c r="K7" s="95"/>
    </row>
    <row r="8" spans="1:11" ht="22" thickTop="1" thickBot="1" x14ac:dyDescent="0.35">
      <c r="A8" s="6"/>
      <c r="B8" s="7" t="s">
        <v>2</v>
      </c>
      <c r="C8" s="76">
        <v>10</v>
      </c>
      <c r="D8" s="8" t="s">
        <v>3</v>
      </c>
      <c r="E8" s="6"/>
      <c r="F8" s="6"/>
      <c r="G8" s="6"/>
      <c r="H8" s="6"/>
      <c r="I8" s="6"/>
      <c r="J8" s="6"/>
      <c r="K8" s="6"/>
    </row>
    <row r="9" spans="1:11" ht="19" thickTop="1" thickBot="1" x14ac:dyDescent="0.25">
      <c r="A9" s="11"/>
      <c r="B9" s="12"/>
      <c r="C9" s="12"/>
      <c r="D9" s="12"/>
      <c r="E9" s="12"/>
      <c r="F9" s="13"/>
      <c r="G9" s="96" t="s">
        <v>4</v>
      </c>
      <c r="H9" s="97"/>
      <c r="I9" s="97"/>
      <c r="J9" s="97"/>
      <c r="K9" s="98"/>
    </row>
    <row r="10" spans="1:11" ht="26" x14ac:dyDescent="0.2">
      <c r="A10" s="99" t="s">
        <v>5</v>
      </c>
      <c r="B10" s="100"/>
      <c r="C10" s="14" t="s">
        <v>6</v>
      </c>
      <c r="D10" s="105" t="s">
        <v>7</v>
      </c>
      <c r="E10" s="107" t="s">
        <v>8</v>
      </c>
      <c r="F10" s="109" t="s">
        <v>9</v>
      </c>
      <c r="G10" s="111" t="s">
        <v>54</v>
      </c>
      <c r="H10" s="15">
        <f>C8</f>
        <v>10</v>
      </c>
      <c r="I10" s="16" t="s">
        <v>10</v>
      </c>
      <c r="J10" s="75">
        <v>20</v>
      </c>
      <c r="K10" s="16" t="s">
        <v>58</v>
      </c>
    </row>
    <row r="11" spans="1:11" x14ac:dyDescent="0.55000000000000004">
      <c r="A11" s="101"/>
      <c r="B11" s="102"/>
      <c r="C11" s="17" t="s">
        <v>11</v>
      </c>
      <c r="D11" s="106"/>
      <c r="E11" s="108"/>
      <c r="F11" s="110"/>
      <c r="G11" s="112"/>
      <c r="H11" s="18" t="s">
        <v>54</v>
      </c>
      <c r="I11" s="19" t="s">
        <v>12</v>
      </c>
      <c r="J11" s="20" t="s">
        <v>54</v>
      </c>
      <c r="K11" s="21" t="s">
        <v>12</v>
      </c>
    </row>
    <row r="12" spans="1:11" x14ac:dyDescent="0.2">
      <c r="A12" s="103"/>
      <c r="B12" s="104"/>
      <c r="C12" s="22" t="s">
        <v>13</v>
      </c>
      <c r="D12" s="23" t="s">
        <v>14</v>
      </c>
      <c r="E12" s="24" t="s">
        <v>15</v>
      </c>
      <c r="F12" s="25" t="s">
        <v>15</v>
      </c>
      <c r="G12" s="74" t="s">
        <v>16</v>
      </c>
      <c r="H12" s="26" t="s">
        <v>17</v>
      </c>
      <c r="I12" s="27" t="s">
        <v>18</v>
      </c>
      <c r="J12" s="28" t="s">
        <v>17</v>
      </c>
      <c r="K12" s="29" t="s">
        <v>18</v>
      </c>
    </row>
    <row r="13" spans="1:11" ht="18" customHeight="1" x14ac:dyDescent="0.2">
      <c r="A13" s="92" t="s">
        <v>40</v>
      </c>
      <c r="B13" s="36" t="s">
        <v>41</v>
      </c>
      <c r="C13" s="37">
        <v>86.18</v>
      </c>
      <c r="D13" s="70">
        <v>11.02</v>
      </c>
      <c r="E13" s="77">
        <v>10.5</v>
      </c>
      <c r="F13" s="78">
        <v>0.1</v>
      </c>
      <c r="G13" s="38">
        <f t="shared" ref="G13:G39" si="0">(E13-F13)/(D13*$C$7)*1000</f>
        <v>471.86932849364791</v>
      </c>
      <c r="H13" s="39">
        <f t="shared" ref="H13:H39" si="1">(E13-F13)*(1000000/(I13*$C$7*60))</f>
        <v>1750.1895353099992</v>
      </c>
      <c r="I13" s="40">
        <f t="shared" ref="I13:I39" si="2">D13/(60*(273/(273+$C$8)*(1/22.414)*C13)*(1/1000))</f>
        <v>49.518446384331732</v>
      </c>
      <c r="J13" s="41">
        <f t="shared" ref="J13:J39" si="3">(E13-F13)*(1000000/(K13*$C$7*60))</f>
        <v>1690.4561040707499</v>
      </c>
      <c r="K13" s="42">
        <f t="shared" ref="K13:K39" si="4">D13/(60*(273/(273+$J$10)*(1/22.414)*C13)*(1/1000))</f>
        <v>51.268214807806352</v>
      </c>
    </row>
    <row r="14" spans="1:11" x14ac:dyDescent="0.2">
      <c r="A14" s="93"/>
      <c r="B14" s="43" t="s">
        <v>42</v>
      </c>
      <c r="C14" s="44">
        <v>128.26</v>
      </c>
      <c r="D14" s="71">
        <v>11.21</v>
      </c>
      <c r="E14" s="79">
        <v>1</v>
      </c>
      <c r="F14" s="80">
        <v>0</v>
      </c>
      <c r="G14" s="45">
        <f t="shared" si="0"/>
        <v>44.603033006244424</v>
      </c>
      <c r="H14" s="46">
        <f t="shared" si="1"/>
        <v>246.2138455005545</v>
      </c>
      <c r="I14" s="47">
        <f t="shared" si="2"/>
        <v>33.845916814270161</v>
      </c>
      <c r="J14" s="48">
        <f t="shared" si="3"/>
        <v>237.81064258244686</v>
      </c>
      <c r="K14" s="49">
        <f t="shared" si="4"/>
        <v>35.041885606293839</v>
      </c>
    </row>
    <row r="15" spans="1:11" ht="18" customHeight="1" x14ac:dyDescent="0.2">
      <c r="A15" s="85" t="s">
        <v>19</v>
      </c>
      <c r="B15" s="50" t="s">
        <v>20</v>
      </c>
      <c r="C15" s="51">
        <v>78.12</v>
      </c>
      <c r="D15" s="70">
        <v>10.53</v>
      </c>
      <c r="E15" s="77">
        <v>1</v>
      </c>
      <c r="F15" s="78">
        <v>0</v>
      </c>
      <c r="G15" s="38">
        <f t="shared" si="0"/>
        <v>47.483380816714153</v>
      </c>
      <c r="H15" s="39">
        <f t="shared" si="1"/>
        <v>159.64698153171349</v>
      </c>
      <c r="I15" s="52">
        <f t="shared" si="2"/>
        <v>52.198502304147461</v>
      </c>
      <c r="J15" s="41">
        <f t="shared" si="3"/>
        <v>154.19827909035811</v>
      </c>
      <c r="K15" s="53">
        <f t="shared" si="4"/>
        <v>54.0429723502304</v>
      </c>
    </row>
    <row r="16" spans="1:11" x14ac:dyDescent="0.2">
      <c r="A16" s="86"/>
      <c r="B16" s="43" t="s">
        <v>21</v>
      </c>
      <c r="C16" s="44">
        <v>92.14</v>
      </c>
      <c r="D16" s="72">
        <v>9.09</v>
      </c>
      <c r="E16" s="81">
        <v>1</v>
      </c>
      <c r="F16" s="82">
        <v>0</v>
      </c>
      <c r="G16" s="38">
        <f t="shared" si="0"/>
        <v>55.005500550055004</v>
      </c>
      <c r="H16" s="39">
        <f t="shared" si="1"/>
        <v>218.12787723949103</v>
      </c>
      <c r="I16" s="54">
        <f t="shared" si="2"/>
        <v>38.203889566044985</v>
      </c>
      <c r="J16" s="41">
        <f t="shared" si="3"/>
        <v>210.68323979104423</v>
      </c>
      <c r="K16" s="55">
        <f t="shared" si="4"/>
        <v>39.553850328096047</v>
      </c>
    </row>
    <row r="17" spans="1:11" x14ac:dyDescent="0.2">
      <c r="A17" s="86"/>
      <c r="B17" s="43" t="s">
        <v>22</v>
      </c>
      <c r="C17" s="44">
        <v>106.17</v>
      </c>
      <c r="D17" s="72">
        <v>9.43</v>
      </c>
      <c r="E17" s="81">
        <v>1</v>
      </c>
      <c r="F17" s="82">
        <v>0</v>
      </c>
      <c r="G17" s="38">
        <f t="shared" si="0"/>
        <v>53.022269353128316</v>
      </c>
      <c r="H17" s="39">
        <f t="shared" si="1"/>
        <v>242.27966967602364</v>
      </c>
      <c r="I17" s="54">
        <f t="shared" si="2"/>
        <v>34.395512196614206</v>
      </c>
      <c r="J17" s="41">
        <f t="shared" si="3"/>
        <v>234.01073897035735</v>
      </c>
      <c r="K17" s="55">
        <f t="shared" si="4"/>
        <v>35.610901320169475</v>
      </c>
    </row>
    <row r="18" spans="1:11" x14ac:dyDescent="0.2">
      <c r="A18" s="86"/>
      <c r="B18" s="43" t="s">
        <v>23</v>
      </c>
      <c r="C18" s="44">
        <v>106.17</v>
      </c>
      <c r="D18" s="72">
        <v>9.6300000000000008</v>
      </c>
      <c r="E18" s="81">
        <v>1</v>
      </c>
      <c r="F18" s="82">
        <v>0</v>
      </c>
      <c r="G18" s="38">
        <f t="shared" si="0"/>
        <v>51.921079958463132</v>
      </c>
      <c r="H18" s="39">
        <f t="shared" si="1"/>
        <v>237.24790083540012</v>
      </c>
      <c r="I18" s="54">
        <f t="shared" si="2"/>
        <v>35.125003441505285</v>
      </c>
      <c r="J18" s="41">
        <f t="shared" si="3"/>
        <v>229.15070285466976</v>
      </c>
      <c r="K18" s="55">
        <f t="shared" si="4"/>
        <v>36.366169640851759</v>
      </c>
    </row>
    <row r="19" spans="1:11" x14ac:dyDescent="0.2">
      <c r="A19" s="86"/>
      <c r="B19" s="43" t="s">
        <v>24</v>
      </c>
      <c r="C19" s="44">
        <v>104.2</v>
      </c>
      <c r="D19" s="72">
        <v>8.94</v>
      </c>
      <c r="E19" s="81">
        <v>1</v>
      </c>
      <c r="F19" s="82">
        <v>0</v>
      </c>
      <c r="G19" s="38">
        <f t="shared" si="0"/>
        <v>55.928411633109626</v>
      </c>
      <c r="H19" s="39">
        <f t="shared" si="1"/>
        <v>250.81704587750019</v>
      </c>
      <c r="I19" s="54">
        <f t="shared" si="2"/>
        <v>33.224748757320739</v>
      </c>
      <c r="J19" s="41">
        <f t="shared" si="3"/>
        <v>242.25673714447979</v>
      </c>
      <c r="K19" s="55">
        <f t="shared" si="4"/>
        <v>34.398768148038776</v>
      </c>
    </row>
    <row r="20" spans="1:11" x14ac:dyDescent="0.2">
      <c r="A20" s="86"/>
      <c r="B20" s="43" t="s">
        <v>43</v>
      </c>
      <c r="C20" s="44">
        <v>120.2</v>
      </c>
      <c r="D20" s="72">
        <v>11.05</v>
      </c>
      <c r="E20" s="81">
        <v>1</v>
      </c>
      <c r="F20" s="82">
        <v>0</v>
      </c>
      <c r="G20" s="38">
        <f t="shared" si="0"/>
        <v>45.248868778280539</v>
      </c>
      <c r="H20" s="39">
        <f t="shared" si="1"/>
        <v>234.08254895772239</v>
      </c>
      <c r="I20" s="54">
        <f t="shared" si="2"/>
        <v>35.599976890367913</v>
      </c>
      <c r="J20" s="41">
        <f t="shared" si="3"/>
        <v>226.09338346428484</v>
      </c>
      <c r="K20" s="55">
        <f t="shared" si="4"/>
        <v>36.857926603808465</v>
      </c>
    </row>
    <row r="21" spans="1:11" x14ac:dyDescent="0.2">
      <c r="A21" s="86"/>
      <c r="B21" s="43" t="s">
        <v>44</v>
      </c>
      <c r="C21" s="44">
        <v>120.2</v>
      </c>
      <c r="D21" s="72">
        <v>9.6999999999999993</v>
      </c>
      <c r="E21" s="81">
        <v>1</v>
      </c>
      <c r="F21" s="82">
        <v>0</v>
      </c>
      <c r="G21" s="38">
        <f t="shared" si="0"/>
        <v>51.546391752577321</v>
      </c>
      <c r="H21" s="39">
        <f t="shared" si="1"/>
        <v>266.66104803946729</v>
      </c>
      <c r="I21" s="54">
        <f t="shared" si="2"/>
        <v>31.2506584467483</v>
      </c>
      <c r="J21" s="41">
        <f t="shared" si="3"/>
        <v>257.55998837941729</v>
      </c>
      <c r="K21" s="55">
        <f t="shared" si="4"/>
        <v>32.354921996103357</v>
      </c>
    </row>
    <row r="22" spans="1:11" x14ac:dyDescent="0.2">
      <c r="A22" s="86"/>
      <c r="B22" s="43" t="s">
        <v>45</v>
      </c>
      <c r="C22" s="44">
        <v>120.2</v>
      </c>
      <c r="D22" s="72">
        <v>13.08</v>
      </c>
      <c r="E22" s="81">
        <v>1</v>
      </c>
      <c r="F22" s="82">
        <v>0</v>
      </c>
      <c r="G22" s="38">
        <f t="shared" si="0"/>
        <v>38.226299694189599</v>
      </c>
      <c r="H22" s="39">
        <f t="shared" si="1"/>
        <v>197.75322369899334</v>
      </c>
      <c r="I22" s="54">
        <f t="shared" si="2"/>
        <v>42.140063142625543</v>
      </c>
      <c r="J22" s="41">
        <f t="shared" si="3"/>
        <v>191.00396691745777</v>
      </c>
      <c r="K22" s="55">
        <f t="shared" si="4"/>
        <v>43.629111310209474</v>
      </c>
    </row>
    <row r="23" spans="1:11" ht="26" x14ac:dyDescent="0.2">
      <c r="A23" s="86"/>
      <c r="B23" s="56" t="s">
        <v>46</v>
      </c>
      <c r="C23" s="44">
        <v>120.2</v>
      </c>
      <c r="D23" s="72">
        <v>11.46</v>
      </c>
      <c r="E23" s="81">
        <v>1</v>
      </c>
      <c r="F23" s="82">
        <v>0</v>
      </c>
      <c r="G23" s="38">
        <f t="shared" si="0"/>
        <v>43.630017452006982</v>
      </c>
      <c r="H23" s="39">
        <f t="shared" si="1"/>
        <v>225.70786788680914</v>
      </c>
      <c r="I23" s="54">
        <f t="shared" si="2"/>
        <v>36.920881010282017</v>
      </c>
      <c r="J23" s="41">
        <f t="shared" si="3"/>
        <v>218.00452768589417</v>
      </c>
      <c r="K23" s="55">
        <f t="shared" si="4"/>
        <v>38.225505780963353</v>
      </c>
    </row>
    <row r="24" spans="1:11" ht="26" x14ac:dyDescent="0.2">
      <c r="A24" s="86"/>
      <c r="B24" s="56" t="s">
        <v>47</v>
      </c>
      <c r="C24" s="44">
        <v>120.2</v>
      </c>
      <c r="D24" s="72">
        <v>11.15</v>
      </c>
      <c r="E24" s="81">
        <v>1</v>
      </c>
      <c r="F24" s="82">
        <v>0</v>
      </c>
      <c r="G24" s="38">
        <f t="shared" si="0"/>
        <v>44.843049327354258</v>
      </c>
      <c r="H24" s="39">
        <f t="shared" si="1"/>
        <v>231.98315389980561</v>
      </c>
      <c r="I24" s="54">
        <f t="shared" si="2"/>
        <v>35.922148626932326</v>
      </c>
      <c r="J24" s="41">
        <f t="shared" si="3"/>
        <v>224.06564011482942</v>
      </c>
      <c r="K24" s="55">
        <f t="shared" si="4"/>
        <v>37.191482500675505</v>
      </c>
    </row>
    <row r="25" spans="1:11" ht="26" x14ac:dyDescent="0.2">
      <c r="A25" s="86"/>
      <c r="B25" s="56" t="s">
        <v>48</v>
      </c>
      <c r="C25" s="44">
        <v>120.2</v>
      </c>
      <c r="D25" s="72">
        <v>12.11</v>
      </c>
      <c r="E25" s="81">
        <v>1</v>
      </c>
      <c r="F25" s="82">
        <v>0</v>
      </c>
      <c r="G25" s="38">
        <f t="shared" si="0"/>
        <v>41.28819157720892</v>
      </c>
      <c r="H25" s="39">
        <f t="shared" si="1"/>
        <v>213.59307729007702</v>
      </c>
      <c r="I25" s="54">
        <f t="shared" si="2"/>
        <v>39.014997297950714</v>
      </c>
      <c r="J25" s="41">
        <f t="shared" si="3"/>
        <v>206.30321117096182</v>
      </c>
      <c r="K25" s="55">
        <f t="shared" si="4"/>
        <v>40.39361911059914</v>
      </c>
    </row>
    <row r="26" spans="1:11" ht="26" x14ac:dyDescent="0.2">
      <c r="A26" s="87"/>
      <c r="B26" s="57" t="s">
        <v>49</v>
      </c>
      <c r="C26" s="58">
        <v>134.22</v>
      </c>
      <c r="D26" s="71">
        <v>17.41</v>
      </c>
      <c r="E26" s="79">
        <v>1</v>
      </c>
      <c r="F26" s="80">
        <v>0</v>
      </c>
      <c r="G26" s="45">
        <f t="shared" si="0"/>
        <v>28.71912693854107</v>
      </c>
      <c r="H26" s="46">
        <f t="shared" si="1"/>
        <v>165.89958957845289</v>
      </c>
      <c r="I26" s="59">
        <f t="shared" si="2"/>
        <v>50.231187156690055</v>
      </c>
      <c r="J26" s="48">
        <f t="shared" si="3"/>
        <v>160.23748754505857</v>
      </c>
      <c r="K26" s="60">
        <f t="shared" si="4"/>
        <v>52.006140766467091</v>
      </c>
    </row>
    <row r="27" spans="1:11" x14ac:dyDescent="0.2">
      <c r="A27" s="85" t="s">
        <v>25</v>
      </c>
      <c r="B27" s="36" t="s">
        <v>26</v>
      </c>
      <c r="C27" s="37">
        <v>136.24</v>
      </c>
      <c r="D27" s="70">
        <v>11.17</v>
      </c>
      <c r="E27" s="77">
        <v>1</v>
      </c>
      <c r="F27" s="78">
        <v>0</v>
      </c>
      <c r="G27" s="38">
        <f t="shared" si="0"/>
        <v>44.762757385854968</v>
      </c>
      <c r="H27" s="39">
        <f t="shared" si="1"/>
        <v>262.46917737335804</v>
      </c>
      <c r="I27" s="40">
        <f t="shared" si="2"/>
        <v>31.749759787905706</v>
      </c>
      <c r="J27" s="41">
        <f t="shared" si="3"/>
        <v>253.51118497153695</v>
      </c>
      <c r="K27" s="42">
        <f t="shared" si="4"/>
        <v>32.871659427054318</v>
      </c>
    </row>
    <row r="28" spans="1:11" x14ac:dyDescent="0.2">
      <c r="A28" s="86"/>
      <c r="B28" s="43" t="s">
        <v>50</v>
      </c>
      <c r="C28" s="44">
        <v>136.24</v>
      </c>
      <c r="D28" s="72">
        <v>12.08</v>
      </c>
      <c r="E28" s="81">
        <v>1</v>
      </c>
      <c r="F28" s="82">
        <v>0</v>
      </c>
      <c r="G28" s="38">
        <f t="shared" si="0"/>
        <v>41.390728476821195</v>
      </c>
      <c r="H28" s="39">
        <f t="shared" si="1"/>
        <v>242.69707874672264</v>
      </c>
      <c r="I28" s="54">
        <f t="shared" si="2"/>
        <v>34.336356153795961</v>
      </c>
      <c r="J28" s="41">
        <f t="shared" si="3"/>
        <v>234.41390199768773</v>
      </c>
      <c r="K28" s="55">
        <f t="shared" si="4"/>
        <v>35.549654957817019</v>
      </c>
    </row>
    <row r="29" spans="1:11" x14ac:dyDescent="0.2">
      <c r="A29" s="87"/>
      <c r="B29" s="61" t="s">
        <v>27</v>
      </c>
      <c r="C29" s="58">
        <v>136.24</v>
      </c>
      <c r="D29" s="71">
        <v>14.3</v>
      </c>
      <c r="E29" s="79">
        <v>1</v>
      </c>
      <c r="F29" s="80">
        <v>0</v>
      </c>
      <c r="G29" s="45">
        <f t="shared" si="0"/>
        <v>34.96503496503496</v>
      </c>
      <c r="H29" s="46">
        <f t="shared" si="1"/>
        <v>205.01963015807056</v>
      </c>
      <c r="I29" s="47">
        <f t="shared" si="2"/>
        <v>40.646514321132642</v>
      </c>
      <c r="J29" s="62">
        <f t="shared" si="3"/>
        <v>198.02237315608863</v>
      </c>
      <c r="K29" s="49">
        <f t="shared" si="4"/>
        <v>42.082786911985387</v>
      </c>
    </row>
    <row r="30" spans="1:11" ht="18" customHeight="1" x14ac:dyDescent="0.2">
      <c r="A30" s="85" t="s">
        <v>28</v>
      </c>
      <c r="B30" s="36" t="s">
        <v>29</v>
      </c>
      <c r="C30" s="37">
        <v>131.38999999999999</v>
      </c>
      <c r="D30" s="70">
        <v>9.6</v>
      </c>
      <c r="E30" s="77">
        <v>1</v>
      </c>
      <c r="F30" s="78">
        <v>0</v>
      </c>
      <c r="G30" s="38">
        <f t="shared" si="0"/>
        <v>52.083333333333336</v>
      </c>
      <c r="H30" s="39">
        <f t="shared" si="1"/>
        <v>294.52212674057512</v>
      </c>
      <c r="I30" s="52">
        <f t="shared" si="2"/>
        <v>28.294421969435291</v>
      </c>
      <c r="J30" s="41">
        <f t="shared" si="3"/>
        <v>284.47017702246671</v>
      </c>
      <c r="K30" s="53">
        <f t="shared" si="4"/>
        <v>29.294224865881766</v>
      </c>
    </row>
    <row r="31" spans="1:11" x14ac:dyDescent="0.2">
      <c r="A31" s="86"/>
      <c r="B31" s="43" t="s">
        <v>30</v>
      </c>
      <c r="C31" s="44">
        <v>165.83</v>
      </c>
      <c r="D31" s="72">
        <v>16.75</v>
      </c>
      <c r="E31" s="81">
        <v>1</v>
      </c>
      <c r="F31" s="82">
        <v>0</v>
      </c>
      <c r="G31" s="38">
        <f t="shared" si="0"/>
        <v>29.850746268656717</v>
      </c>
      <c r="H31" s="39">
        <f t="shared" si="1"/>
        <v>213.04685995228513</v>
      </c>
      <c r="I31" s="54">
        <f t="shared" si="2"/>
        <v>39.115025376105997</v>
      </c>
      <c r="J31" s="41">
        <f t="shared" si="3"/>
        <v>205.77563606312867</v>
      </c>
      <c r="K31" s="55">
        <f t="shared" si="4"/>
        <v>40.497181749819987</v>
      </c>
    </row>
    <row r="32" spans="1:11" x14ac:dyDescent="0.2">
      <c r="A32" s="87"/>
      <c r="B32" s="61" t="s">
        <v>51</v>
      </c>
      <c r="C32" s="58">
        <v>147</v>
      </c>
      <c r="D32" s="71">
        <v>21.24</v>
      </c>
      <c r="E32" s="79">
        <v>1</v>
      </c>
      <c r="F32" s="80">
        <v>0</v>
      </c>
      <c r="G32" s="45">
        <f t="shared" si="0"/>
        <v>23.540489642184561</v>
      </c>
      <c r="H32" s="46">
        <f t="shared" si="1"/>
        <v>148.93256546664082</v>
      </c>
      <c r="I32" s="59">
        <f t="shared" si="2"/>
        <v>55.953735217163789</v>
      </c>
      <c r="J32" s="48">
        <f t="shared" si="3"/>
        <v>143.84954275446879</v>
      </c>
      <c r="K32" s="60">
        <f t="shared" si="4"/>
        <v>57.930899005756153</v>
      </c>
    </row>
    <row r="33" spans="1:11" x14ac:dyDescent="0.2">
      <c r="A33" s="85" t="s">
        <v>31</v>
      </c>
      <c r="B33" s="50" t="s">
        <v>32</v>
      </c>
      <c r="C33" s="51">
        <v>88.11</v>
      </c>
      <c r="D33" s="70">
        <v>5.68</v>
      </c>
      <c r="E33" s="77">
        <v>1</v>
      </c>
      <c r="F33" s="78">
        <v>0</v>
      </c>
      <c r="G33" s="38">
        <f t="shared" si="0"/>
        <v>88.028169014084511</v>
      </c>
      <c r="H33" s="39">
        <f t="shared" si="1"/>
        <v>333.81335969503209</v>
      </c>
      <c r="I33" s="40">
        <f t="shared" si="2"/>
        <v>24.96404979401234</v>
      </c>
      <c r="J33" s="41">
        <f t="shared" si="3"/>
        <v>322.4204122651675</v>
      </c>
      <c r="K33" s="42">
        <f t="shared" si="4"/>
        <v>25.846171694860836</v>
      </c>
    </row>
    <row r="34" spans="1:11" x14ac:dyDescent="0.2">
      <c r="A34" s="87"/>
      <c r="B34" s="61" t="s">
        <v>33</v>
      </c>
      <c r="C34" s="58">
        <v>116.16</v>
      </c>
      <c r="D34" s="71">
        <v>8.57</v>
      </c>
      <c r="E34" s="79">
        <v>1</v>
      </c>
      <c r="F34" s="80">
        <v>0</v>
      </c>
      <c r="G34" s="45">
        <f t="shared" si="0"/>
        <v>58.343057176196034</v>
      </c>
      <c r="H34" s="46">
        <f t="shared" si="1"/>
        <v>291.67729901793967</v>
      </c>
      <c r="I34" s="47">
        <f t="shared" si="2"/>
        <v>28.570387072943891</v>
      </c>
      <c r="J34" s="48">
        <f t="shared" si="3"/>
        <v>281.72244239616697</v>
      </c>
      <c r="K34" s="49">
        <f t="shared" si="4"/>
        <v>29.579941386475479</v>
      </c>
    </row>
    <row r="35" spans="1:11" ht="18" customHeight="1" x14ac:dyDescent="0.2">
      <c r="A35" s="85" t="s">
        <v>34</v>
      </c>
      <c r="B35" s="43" t="s">
        <v>35</v>
      </c>
      <c r="C35" s="44">
        <v>72.11</v>
      </c>
      <c r="D35" s="72">
        <v>2.72</v>
      </c>
      <c r="E35" s="81">
        <v>1</v>
      </c>
      <c r="F35" s="82">
        <v>0</v>
      </c>
      <c r="G35" s="38">
        <f t="shared" si="0"/>
        <v>183.8235294117647</v>
      </c>
      <c r="H35" s="39">
        <f t="shared" si="1"/>
        <v>570.4970982462504</v>
      </c>
      <c r="I35" s="52">
        <f t="shared" si="2"/>
        <v>14.607144118612711</v>
      </c>
      <c r="J35" s="41">
        <f t="shared" si="3"/>
        <v>551.02620752112239</v>
      </c>
      <c r="K35" s="53">
        <f t="shared" si="4"/>
        <v>15.123297621037187</v>
      </c>
    </row>
    <row r="36" spans="1:11" x14ac:dyDescent="0.2">
      <c r="A36" s="86"/>
      <c r="B36" s="43" t="s">
        <v>36</v>
      </c>
      <c r="C36" s="44">
        <v>100.16</v>
      </c>
      <c r="D36" s="72">
        <v>8.34</v>
      </c>
      <c r="E36" s="81">
        <v>1</v>
      </c>
      <c r="F36" s="82">
        <v>0</v>
      </c>
      <c r="G36" s="38">
        <f t="shared" si="0"/>
        <v>59.95203836930456</v>
      </c>
      <c r="H36" s="39">
        <f t="shared" si="1"/>
        <v>258.43725140836466</v>
      </c>
      <c r="I36" s="54">
        <f t="shared" si="2"/>
        <v>32.245093491439341</v>
      </c>
      <c r="J36" s="41">
        <f t="shared" si="3"/>
        <v>249.6168674012533</v>
      </c>
      <c r="K36" s="55">
        <f t="shared" si="4"/>
        <v>33.384496088309987</v>
      </c>
    </row>
    <row r="37" spans="1:11" x14ac:dyDescent="0.2">
      <c r="A37" s="86"/>
      <c r="B37" s="43" t="s">
        <v>52</v>
      </c>
      <c r="C37" s="44">
        <v>142.24</v>
      </c>
      <c r="D37" s="72">
        <v>13.71</v>
      </c>
      <c r="E37" s="81">
        <v>1</v>
      </c>
      <c r="F37" s="82">
        <v>0</v>
      </c>
      <c r="G37" s="38">
        <f t="shared" si="0"/>
        <v>36.469730123997081</v>
      </c>
      <c r="H37" s="39">
        <f t="shared" si="1"/>
        <v>223.26011139311828</v>
      </c>
      <c r="I37" s="54">
        <f t="shared" si="2"/>
        <v>37.325670408987342</v>
      </c>
      <c r="J37" s="41">
        <f t="shared" si="3"/>
        <v>215.64031236946238</v>
      </c>
      <c r="K37" s="55">
        <f t="shared" si="4"/>
        <v>38.644598691990424</v>
      </c>
    </row>
    <row r="38" spans="1:11" x14ac:dyDescent="0.2">
      <c r="A38" s="86"/>
      <c r="B38" s="43" t="s">
        <v>53</v>
      </c>
      <c r="C38" s="44">
        <v>156.27000000000001</v>
      </c>
      <c r="D38" s="72">
        <v>16.809999999999999</v>
      </c>
      <c r="E38" s="81">
        <v>1</v>
      </c>
      <c r="F38" s="82">
        <v>0</v>
      </c>
      <c r="G38" s="38">
        <f t="shared" si="0"/>
        <v>29.744199881023203</v>
      </c>
      <c r="H38" s="39">
        <f t="shared" si="1"/>
        <v>200.04824557629877</v>
      </c>
      <c r="I38" s="54">
        <f t="shared" si="2"/>
        <v>41.656617928973461</v>
      </c>
      <c r="J38" s="41">
        <f t="shared" si="3"/>
        <v>193.22066040304625</v>
      </c>
      <c r="K38" s="55">
        <f t="shared" si="4"/>
        <v>43.128583226817042</v>
      </c>
    </row>
    <row r="39" spans="1:11" ht="18.5" thickBot="1" x14ac:dyDescent="0.25">
      <c r="A39" s="88"/>
      <c r="B39" s="63" t="s">
        <v>37</v>
      </c>
      <c r="C39" s="64">
        <v>74.12</v>
      </c>
      <c r="D39" s="73">
        <v>9.9700000000000006</v>
      </c>
      <c r="E39" s="83">
        <v>1</v>
      </c>
      <c r="F39" s="84">
        <v>0</v>
      </c>
      <c r="G39" s="65">
        <f t="shared" si="0"/>
        <v>50.150451354062184</v>
      </c>
      <c r="H39" s="66">
        <f t="shared" si="1"/>
        <v>159.980518713084</v>
      </c>
      <c r="I39" s="67">
        <f t="shared" si="2"/>
        <v>52.089675670315174</v>
      </c>
      <c r="J39" s="68">
        <f t="shared" si="3"/>
        <v>154.52043275018011</v>
      </c>
      <c r="K39" s="69">
        <f t="shared" si="4"/>
        <v>53.930300252305109</v>
      </c>
    </row>
    <row r="41" spans="1:11" x14ac:dyDescent="0.2">
      <c r="A41" s="30" t="s">
        <v>38</v>
      </c>
    </row>
  </sheetData>
  <sheetProtection algorithmName="SHA-512" hashValue="8flaV4s2LK5PHlFRfju3APKn/flGGcqslMZ9GmotihQPalAzgsbOu1NK0J00PP75fyPIwPEMab2OfU/8IGpEmQ==" saltValue="qZMZSLBqdMvGXaCIBBPgVQ==" spinCount="100000" sheet="1" objects="1" scenarios="1"/>
  <mergeCells count="14">
    <mergeCell ref="J7:K7"/>
    <mergeCell ref="G9:K9"/>
    <mergeCell ref="A10:B12"/>
    <mergeCell ref="D10:D11"/>
    <mergeCell ref="E10:E11"/>
    <mergeCell ref="F10:F11"/>
    <mergeCell ref="G10:G11"/>
    <mergeCell ref="A27:A29"/>
    <mergeCell ref="A30:A32"/>
    <mergeCell ref="A33:A34"/>
    <mergeCell ref="A35:A39"/>
    <mergeCell ref="B5:D5"/>
    <mergeCell ref="A13:A14"/>
    <mergeCell ref="A15:A2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Hirokazu Nishijima</dc:creator>
  <cp:lastModifiedBy>Kaoru Minoshima</cp:lastModifiedBy>
  <dcterms:created xsi:type="dcterms:W3CDTF">2021-02-24T00:42:57Z</dcterms:created>
  <dcterms:modified xsi:type="dcterms:W3CDTF">2022-03-25T08:18:06Z</dcterms:modified>
</cp:coreProperties>
</file>