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igital-my.sharepoint.com/personal/kminoshi_global_sial_com/Documents/Documents/CA_Digital/その他/220325_VOCファイル差し替え/"/>
    </mc:Choice>
  </mc:AlternateContent>
  <xr:revisionPtr revIDLastSave="2" documentId="8_{092B3B07-2BCD-4C43-8E27-F9FA1CE06161}" xr6:coauthVersionLast="47" xr6:coauthVersionMax="47" xr10:uidLastSave="{B7DCED7B-A625-405D-AD84-F93123F262E3}"/>
  <bookViews>
    <workbookView xWindow="-640" yWindow="760" windowWidth="18340" windowHeight="9270" xr2:uid="{EBC3239B-C55A-48B4-952C-20BB93B1B1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J29" i="1"/>
  <c r="J26" i="1"/>
  <c r="J21" i="1"/>
  <c r="J18" i="1"/>
  <c r="H10" i="1"/>
  <c r="K44" i="1"/>
  <c r="J44" i="1" s="1"/>
  <c r="K43" i="1"/>
  <c r="J43" i="1" s="1"/>
  <c r="K42" i="1"/>
  <c r="J42" i="1" s="1"/>
  <c r="K41" i="1"/>
  <c r="J41" i="1" s="1"/>
  <c r="K40" i="1"/>
  <c r="J40" i="1" s="1"/>
  <c r="K39" i="1"/>
  <c r="J39" i="1" s="1"/>
  <c r="K38" i="1"/>
  <c r="J38" i="1" s="1"/>
  <c r="K37" i="1"/>
  <c r="K36" i="1"/>
  <c r="J36" i="1" s="1"/>
  <c r="K35" i="1"/>
  <c r="J35" i="1" s="1"/>
  <c r="K34" i="1"/>
  <c r="J34" i="1" s="1"/>
  <c r="K33" i="1"/>
  <c r="J33" i="1" s="1"/>
  <c r="K32" i="1"/>
  <c r="J32" i="1" s="1"/>
  <c r="K31" i="1"/>
  <c r="J31" i="1" s="1"/>
  <c r="K30" i="1"/>
  <c r="J30" i="1" s="1"/>
  <c r="K29" i="1"/>
  <c r="K28" i="1"/>
  <c r="J28" i="1" s="1"/>
  <c r="K27" i="1"/>
  <c r="J27" i="1" s="1"/>
  <c r="K26" i="1"/>
  <c r="K25" i="1"/>
  <c r="J25" i="1" s="1"/>
  <c r="K24" i="1"/>
  <c r="J24" i="1" s="1"/>
  <c r="K23" i="1"/>
  <c r="J23" i="1" s="1"/>
  <c r="K22" i="1"/>
  <c r="J22" i="1" s="1"/>
  <c r="K21" i="1"/>
  <c r="K20" i="1"/>
  <c r="J20" i="1" s="1"/>
  <c r="K19" i="1"/>
  <c r="J19" i="1" s="1"/>
  <c r="K18" i="1"/>
  <c r="K17" i="1"/>
  <c r="J17" i="1" s="1"/>
  <c r="K16" i="1"/>
  <c r="J16" i="1" s="1"/>
  <c r="K15" i="1"/>
  <c r="J15" i="1" s="1"/>
  <c r="K14" i="1"/>
  <c r="J14" i="1" s="1"/>
  <c r="K13" i="1"/>
  <c r="J13" i="1" s="1"/>
  <c r="I44" i="1"/>
  <c r="H44" i="1" s="1"/>
  <c r="I43" i="1"/>
  <c r="H43" i="1" s="1"/>
  <c r="I42" i="1"/>
  <c r="H42" i="1" s="1"/>
  <c r="I41" i="1"/>
  <c r="H41" i="1" s="1"/>
  <c r="I40" i="1"/>
  <c r="H40" i="1" s="1"/>
  <c r="I39" i="1"/>
  <c r="H39" i="1" s="1"/>
  <c r="I38" i="1"/>
  <c r="H38" i="1" s="1"/>
  <c r="I37" i="1"/>
  <c r="H37" i="1" s="1"/>
  <c r="I36" i="1"/>
  <c r="H36" i="1" s="1"/>
  <c r="I35" i="1"/>
  <c r="H35" i="1" s="1"/>
  <c r="I34" i="1"/>
  <c r="H34" i="1" s="1"/>
  <c r="I33" i="1"/>
  <c r="H33" i="1" s="1"/>
  <c r="I32" i="1"/>
  <c r="H32" i="1" s="1"/>
  <c r="I31" i="1"/>
  <c r="H31" i="1" s="1"/>
  <c r="I30" i="1"/>
  <c r="H30" i="1" s="1"/>
  <c r="I29" i="1"/>
  <c r="H29" i="1" s="1"/>
  <c r="I28" i="1"/>
  <c r="H28" i="1" s="1"/>
  <c r="I27" i="1"/>
  <c r="H27" i="1" s="1"/>
  <c r="I26" i="1"/>
  <c r="H26" i="1" s="1"/>
  <c r="I25" i="1"/>
  <c r="H25" i="1" s="1"/>
  <c r="I24" i="1"/>
  <c r="H24" i="1" s="1"/>
  <c r="I23" i="1"/>
  <c r="H23" i="1" s="1"/>
  <c r="I22" i="1"/>
  <c r="H22" i="1" s="1"/>
  <c r="I21" i="1"/>
  <c r="H21" i="1" s="1"/>
  <c r="I20" i="1"/>
  <c r="H20" i="1" s="1"/>
  <c r="I19" i="1"/>
  <c r="H19" i="1" s="1"/>
  <c r="I18" i="1"/>
  <c r="H18" i="1" s="1"/>
  <c r="I17" i="1"/>
  <c r="H17" i="1" s="1"/>
  <c r="I16" i="1"/>
  <c r="H16" i="1" s="1"/>
  <c r="I15" i="1"/>
  <c r="H15" i="1" s="1"/>
  <c r="I14" i="1"/>
  <c r="H14" i="1" s="1"/>
  <c r="I13" i="1"/>
  <c r="H13" i="1" s="1"/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<sst xmlns="http://schemas.openxmlformats.org/spreadsheetml/2006/main" count="70" uniqueCount="64">
  <si>
    <t>※ Please overwrite in blue cells.</t>
    <phoneticPr fontId="4"/>
  </si>
  <si>
    <t>Sampling time (</t>
    <phoneticPr fontId="4"/>
  </si>
  <si>
    <t>Average Temp (</t>
    <phoneticPr fontId="4"/>
  </si>
  <si>
    <t>)℃</t>
    <phoneticPr fontId="4"/>
  </si>
  <si>
    <t>Result</t>
    <phoneticPr fontId="4"/>
  </si>
  <si>
    <t>Compounds</t>
    <phoneticPr fontId="4"/>
  </si>
  <si>
    <t>Molecular</t>
    <phoneticPr fontId="4"/>
  </si>
  <si>
    <t>Uptake Rate</t>
  </si>
  <si>
    <t>Tube
Sampling
Amount</t>
    <phoneticPr fontId="4"/>
  </si>
  <si>
    <t>Tube
blank</t>
    <phoneticPr fontId="4"/>
  </si>
  <si>
    <r>
      <t>℃/</t>
    </r>
    <r>
      <rPr>
        <sz val="10"/>
        <color indexed="12"/>
        <rFont val="ＭＳ ゴシック"/>
        <family val="3"/>
        <charset val="128"/>
      </rPr>
      <t>sampling
   temperature</t>
    </r>
    <phoneticPr fontId="4"/>
  </si>
  <si>
    <t>Weight</t>
    <phoneticPr fontId="4"/>
  </si>
  <si>
    <t>Sampling Rate</t>
    <phoneticPr fontId="4"/>
  </si>
  <si>
    <t>(MW)</t>
    <phoneticPr fontId="4"/>
  </si>
  <si>
    <t>(ng/ppb/h)</t>
    <phoneticPr fontId="4"/>
  </si>
  <si>
    <t>(μg)</t>
    <phoneticPr fontId="4"/>
  </si>
  <si>
    <t>(ppbv)</t>
    <phoneticPr fontId="4"/>
  </si>
  <si>
    <r>
      <t>(μg/m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)</t>
    </r>
    <phoneticPr fontId="4"/>
  </si>
  <si>
    <t>(ml/min)</t>
    <phoneticPr fontId="4"/>
  </si>
  <si>
    <t>Aliphatic compound</t>
    <phoneticPr fontId="4"/>
  </si>
  <si>
    <t>Hexane</t>
  </si>
  <si>
    <t>2,4-Dimethylpentane</t>
  </si>
  <si>
    <t>Heptane</t>
  </si>
  <si>
    <t>Octane</t>
  </si>
  <si>
    <t>Nonane</t>
  </si>
  <si>
    <t xml:space="preserve">Decane </t>
  </si>
  <si>
    <t xml:space="preserve">Undecane </t>
  </si>
  <si>
    <t>Aromatic compound</t>
    <phoneticPr fontId="4"/>
  </si>
  <si>
    <t>Benzene</t>
  </si>
  <si>
    <t>Toluene</t>
  </si>
  <si>
    <t>Ethylbenzene</t>
  </si>
  <si>
    <t>m,p-Xylene</t>
  </si>
  <si>
    <t>o-Xylene</t>
  </si>
  <si>
    <t>Styrene</t>
  </si>
  <si>
    <t>1,3,5-Trimethylbenzene</t>
  </si>
  <si>
    <t>1,2,4-Trimethylbenzene</t>
  </si>
  <si>
    <t>1,2,3-Trimethylbenzene</t>
  </si>
  <si>
    <t>Terpene</t>
    <phoneticPr fontId="4"/>
  </si>
  <si>
    <t>α-Pinene</t>
  </si>
  <si>
    <t>Limonene</t>
  </si>
  <si>
    <t>Halogenated compound</t>
    <phoneticPr fontId="4"/>
  </si>
  <si>
    <t>Chloroform</t>
  </si>
  <si>
    <t>1,2-Dichloroethane</t>
  </si>
  <si>
    <t>1,1,1-Trichloroethane</t>
  </si>
  <si>
    <t>Carbon tetrachloride</t>
  </si>
  <si>
    <t>1,2-Dichloropropane</t>
  </si>
  <si>
    <t>Trichlorethylene</t>
  </si>
  <si>
    <t>Tetrachloroethylene</t>
  </si>
  <si>
    <t>Chlorodibromomethane</t>
  </si>
  <si>
    <t>p-Dichlorobenzene</t>
  </si>
  <si>
    <t>Ester</t>
    <phoneticPr fontId="4"/>
  </si>
  <si>
    <t xml:space="preserve">Ethyl acetate </t>
  </si>
  <si>
    <t>Butyl acetate</t>
  </si>
  <si>
    <t>Ketone &amp;
Alcohol</t>
    <phoneticPr fontId="4"/>
  </si>
  <si>
    <t>Methyl ethyl ketone</t>
  </si>
  <si>
    <t>Methyl isobutyl ketone</t>
  </si>
  <si>
    <t>1-Butanol</t>
  </si>
  <si>
    <t>※ We prefer those rate are checked by yourself.</t>
    <phoneticPr fontId="4"/>
  </si>
  <si>
    <t>VOC-SD (VOCs Diffusive Sampling Device)</t>
    <phoneticPr fontId="4"/>
  </si>
  <si>
    <t>Conc.</t>
    <phoneticPr fontId="4"/>
  </si>
  <si>
    <t xml:space="preserve">This sheet can calculate concentration of indoor air VOC compounds. </t>
    <phoneticPr fontId="4"/>
  </si>
  <si>
    <t xml:space="preserve">Automatic calculate sheet. </t>
    <phoneticPr fontId="4"/>
  </si>
  <si>
    <t>)hours</t>
    <phoneticPr fontId="4"/>
  </si>
  <si>
    <t>℃/convert
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</si>
</sst>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color indexed="53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57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08">
    <xf numFmtId="0" fontId="0" fillId="0" borderId="0" xfId="0">
      <alignment vertical="center"/>
    </xf>
    <xf numFmtId="0" fontId="3" fillId="0" borderId="0" xfId="2"/>
    <xf numFmtId="40" fontId="5" fillId="0" borderId="0" xfId="1" applyNumberFormat="1" applyFont="1" applyAlignment="1"/>
    <xf numFmtId="40" fontId="3" fillId="0" borderId="0" xfId="1" applyNumberFormat="1" applyFont="1" applyAlignment="1"/>
    <xf numFmtId="40" fontId="6" fillId="0" borderId="0" xfId="1" applyNumberFormat="1" applyFont="1" applyAlignment="1"/>
    <xf numFmtId="0" fontId="4" fillId="0" borderId="0" xfId="0" applyFont="1" applyAlignment="1"/>
    <xf numFmtId="0" fontId="3" fillId="0" borderId="0" xfId="2" applyAlignment="1">
      <alignment horizontal="center"/>
    </xf>
    <xf numFmtId="0" fontId="7" fillId="0" borderId="4" xfId="0" applyFont="1" applyBorder="1" applyAlignment="1">
      <alignment horizontal="right"/>
    </xf>
    <xf numFmtId="0" fontId="8" fillId="2" borderId="4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2" applyFont="1"/>
    <xf numFmtId="0" fontId="14" fillId="0" borderId="0" xfId="2" applyFont="1"/>
    <xf numFmtId="40" fontId="16" fillId="0" borderId="10" xfId="1" applyNumberFormat="1" applyFont="1" applyBorder="1" applyAlignment="1">
      <alignment horizontal="center" vertical="distributed" wrapText="1"/>
    </xf>
    <xf numFmtId="0" fontId="18" fillId="3" borderId="13" xfId="2" applyFont="1" applyFill="1" applyBorder="1" applyAlignment="1" applyProtection="1">
      <alignment vertical="center"/>
      <protection hidden="1"/>
    </xf>
    <xf numFmtId="0" fontId="6" fillId="3" borderId="14" xfId="2" applyFont="1" applyFill="1" applyBorder="1" applyAlignment="1" applyProtection="1">
      <alignment wrapText="1"/>
      <protection hidden="1"/>
    </xf>
    <xf numFmtId="0" fontId="20" fillId="2" borderId="13" xfId="2" applyFont="1" applyFill="1" applyBorder="1" applyAlignment="1" applyProtection="1">
      <alignment vertical="center"/>
      <protection locked="0"/>
    </xf>
    <xf numFmtId="0" fontId="0" fillId="0" borderId="17" xfId="0" applyBorder="1" applyAlignment="1">
      <alignment horizontal="center" wrapText="1"/>
    </xf>
    <xf numFmtId="40" fontId="21" fillId="0" borderId="20" xfId="1" applyNumberFormat="1" applyFont="1" applyBorder="1" applyAlignment="1" applyProtection="1">
      <alignment horizontal="center"/>
      <protection hidden="1"/>
    </xf>
    <xf numFmtId="40" fontId="17" fillId="0" borderId="21" xfId="1" applyNumberFormat="1" applyFont="1" applyBorder="1" applyAlignment="1" applyProtection="1">
      <alignment horizontal="center"/>
      <protection hidden="1"/>
    </xf>
    <xf numFmtId="40" fontId="21" fillId="0" borderId="22" xfId="1" applyNumberFormat="1" applyFont="1" applyBorder="1" applyAlignment="1" applyProtection="1">
      <alignment horizontal="center"/>
      <protection hidden="1"/>
    </xf>
    <xf numFmtId="40" fontId="22" fillId="0" borderId="21" xfId="1" applyNumberFormat="1" applyFont="1" applyBorder="1" applyAlignment="1" applyProtection="1">
      <alignment horizontal="center"/>
      <protection hidden="1"/>
    </xf>
    <xf numFmtId="40" fontId="16" fillId="0" borderId="25" xfId="1" applyNumberFormat="1" applyFont="1" applyBorder="1" applyAlignment="1">
      <alignment horizontal="center"/>
    </xf>
    <xf numFmtId="40" fontId="3" fillId="0" borderId="26" xfId="1" applyNumberFormat="1" applyFont="1" applyBorder="1" applyAlignment="1">
      <alignment horizontal="center"/>
    </xf>
    <xf numFmtId="0" fontId="3" fillId="0" borderId="23" xfId="2" applyBorder="1" applyAlignment="1">
      <alignment horizontal="center"/>
    </xf>
    <xf numFmtId="0" fontId="3" fillId="0" borderId="27" xfId="2" applyBorder="1" applyAlignment="1">
      <alignment horizontal="center"/>
    </xf>
    <xf numFmtId="0" fontId="3" fillId="0" borderId="28" xfId="2" applyBorder="1" applyAlignment="1" applyProtection="1">
      <alignment horizontal="center"/>
      <protection hidden="1"/>
    </xf>
    <xf numFmtId="40" fontId="3" fillId="0" borderId="23" xfId="1" applyNumberFormat="1" applyFont="1" applyBorder="1" applyAlignment="1" applyProtection="1">
      <alignment horizontal="center"/>
      <protection hidden="1"/>
    </xf>
    <xf numFmtId="40" fontId="3" fillId="0" borderId="27" xfId="1" applyNumberFormat="1" applyFont="1" applyBorder="1" applyAlignment="1" applyProtection="1">
      <alignment horizontal="center"/>
      <protection hidden="1"/>
    </xf>
    <xf numFmtId="40" fontId="3" fillId="0" borderId="29" xfId="1" applyNumberFormat="1" applyFont="1" applyBorder="1" applyAlignment="1" applyProtection="1">
      <alignment horizontal="center"/>
      <protection hidden="1"/>
    </xf>
    <xf numFmtId="40" fontId="3" fillId="0" borderId="30" xfId="1" applyNumberFormat="1" applyFont="1" applyBorder="1" applyAlignment="1" applyProtection="1">
      <alignment horizontal="center"/>
      <protection hidden="1"/>
    </xf>
    <xf numFmtId="0" fontId="16" fillId="0" borderId="31" xfId="2" applyFont="1" applyBorder="1"/>
    <xf numFmtId="40" fontId="16" fillId="0" borderId="31" xfId="1" applyNumberFormat="1" applyFont="1" applyBorder="1" applyAlignment="1">
      <alignment horizontal="right"/>
    </xf>
    <xf numFmtId="40" fontId="16" fillId="0" borderId="32" xfId="1" applyNumberFormat="1" applyFont="1" applyBorder="1" applyAlignment="1"/>
    <xf numFmtId="0" fontId="20" fillId="2" borderId="33" xfId="2" applyFont="1" applyFill="1" applyBorder="1" applyAlignment="1" applyProtection="1">
      <alignment horizontal="center"/>
      <protection locked="0"/>
    </xf>
    <xf numFmtId="0" fontId="20" fillId="2" borderId="34" xfId="2" applyFont="1" applyFill="1" applyBorder="1" applyAlignment="1" applyProtection="1">
      <alignment horizontal="center"/>
      <protection locked="0"/>
    </xf>
    <xf numFmtId="2" fontId="6" fillId="3" borderId="33" xfId="2" applyNumberFormat="1" applyFont="1" applyFill="1" applyBorder="1" applyProtection="1">
      <protection hidden="1"/>
    </xf>
    <xf numFmtId="40" fontId="6" fillId="3" borderId="34" xfId="1" applyNumberFormat="1" applyFont="1" applyFill="1" applyBorder="1" applyAlignment="1" applyProtection="1">
      <protection hidden="1"/>
    </xf>
    <xf numFmtId="0" fontId="16" fillId="0" borderId="36" xfId="2" applyFont="1" applyBorder="1"/>
    <xf numFmtId="40" fontId="16" fillId="0" borderId="36" xfId="1" applyNumberFormat="1" applyFont="1" applyBorder="1" applyAlignment="1">
      <alignment horizontal="right"/>
    </xf>
    <xf numFmtId="40" fontId="16" fillId="0" borderId="37" xfId="1" applyNumberFormat="1" applyFont="1" applyBorder="1" applyAlignment="1"/>
    <xf numFmtId="0" fontId="20" fillId="2" borderId="38" xfId="2" applyFont="1" applyFill="1" applyBorder="1" applyAlignment="1" applyProtection="1">
      <alignment horizontal="center"/>
      <protection locked="0"/>
    </xf>
    <xf numFmtId="0" fontId="20" fillId="2" borderId="39" xfId="2" applyFont="1" applyFill="1" applyBorder="1" applyAlignment="1" applyProtection="1">
      <alignment horizontal="center"/>
      <protection locked="0"/>
    </xf>
    <xf numFmtId="2" fontId="6" fillId="3" borderId="38" xfId="2" applyNumberFormat="1" applyFont="1" applyFill="1" applyBorder="1" applyProtection="1">
      <protection hidden="1"/>
    </xf>
    <xf numFmtId="40" fontId="6" fillId="3" borderId="39" xfId="1" applyNumberFormat="1" applyFont="1" applyFill="1" applyBorder="1" applyAlignment="1" applyProtection="1">
      <protection hidden="1"/>
    </xf>
    <xf numFmtId="0" fontId="16" fillId="0" borderId="40" xfId="2" applyFont="1" applyBorder="1"/>
    <xf numFmtId="40" fontId="16" fillId="0" borderId="40" xfId="1" applyNumberFormat="1" applyFont="1" applyBorder="1" applyAlignment="1">
      <alignment horizontal="right"/>
    </xf>
    <xf numFmtId="40" fontId="16" fillId="0" borderId="41" xfId="1" applyNumberFormat="1" applyFont="1" applyBorder="1" applyAlignment="1"/>
    <xf numFmtId="0" fontId="20" fillId="2" borderId="42" xfId="2" applyFont="1" applyFill="1" applyBorder="1" applyAlignment="1" applyProtection="1">
      <alignment horizontal="center"/>
      <protection locked="0"/>
    </xf>
    <xf numFmtId="0" fontId="20" fillId="2" borderId="43" xfId="2" applyFont="1" applyFill="1" applyBorder="1" applyAlignment="1" applyProtection="1">
      <alignment horizontal="center"/>
      <protection locked="0"/>
    </xf>
    <xf numFmtId="2" fontId="6" fillId="3" borderId="42" xfId="2" applyNumberFormat="1" applyFont="1" applyFill="1" applyBorder="1" applyProtection="1">
      <protection hidden="1"/>
    </xf>
    <xf numFmtId="40" fontId="6" fillId="3" borderId="43" xfId="1" applyNumberFormat="1" applyFont="1" applyFill="1" applyBorder="1" applyAlignment="1" applyProtection="1">
      <protection hidden="1"/>
    </xf>
    <xf numFmtId="0" fontId="16" fillId="0" borderId="44" xfId="2" applyFont="1" applyBorder="1"/>
    <xf numFmtId="40" fontId="16" fillId="0" borderId="44" xfId="1" applyNumberFormat="1" applyFont="1" applyBorder="1" applyAlignment="1">
      <alignment horizontal="right"/>
    </xf>
    <xf numFmtId="40" fontId="16" fillId="0" borderId="45" xfId="1" applyNumberFormat="1" applyFont="1" applyBorder="1" applyAlignment="1"/>
    <xf numFmtId="0" fontId="20" fillId="2" borderId="46" xfId="2" applyFont="1" applyFill="1" applyBorder="1" applyAlignment="1" applyProtection="1">
      <alignment horizontal="center"/>
      <protection locked="0"/>
    </xf>
    <xf numFmtId="0" fontId="20" fillId="2" borderId="47" xfId="2" applyFont="1" applyFill="1" applyBorder="1" applyAlignment="1" applyProtection="1">
      <alignment horizontal="center"/>
      <protection locked="0"/>
    </xf>
    <xf numFmtId="2" fontId="6" fillId="3" borderId="46" xfId="2" applyNumberFormat="1" applyFont="1" applyFill="1" applyBorder="1" applyProtection="1">
      <protection hidden="1"/>
    </xf>
    <xf numFmtId="40" fontId="6" fillId="3" borderId="47" xfId="1" applyNumberFormat="1" applyFont="1" applyFill="1" applyBorder="1" applyAlignment="1" applyProtection="1">
      <protection hidden="1"/>
    </xf>
    <xf numFmtId="0" fontId="16" fillId="0" borderId="44" xfId="0" applyFont="1" applyBorder="1" applyAlignment="1"/>
    <xf numFmtId="0" fontId="16" fillId="0" borderId="36" xfId="0" applyFont="1" applyBorder="1" applyAlignment="1"/>
    <xf numFmtId="0" fontId="16" fillId="0" borderId="49" xfId="2" applyFont="1" applyBorder="1"/>
    <xf numFmtId="40" fontId="16" fillId="0" borderId="49" xfId="1" applyNumberFormat="1" applyFont="1" applyBorder="1" applyAlignment="1">
      <alignment horizontal="right"/>
    </xf>
    <xf numFmtId="40" fontId="16" fillId="0" borderId="50" xfId="1" applyNumberFormat="1" applyFont="1" applyBorder="1" applyAlignment="1"/>
    <xf numFmtId="0" fontId="20" fillId="2" borderId="51" xfId="2" applyFont="1" applyFill="1" applyBorder="1" applyAlignment="1" applyProtection="1">
      <alignment horizontal="center"/>
      <protection locked="0"/>
    </xf>
    <xf numFmtId="0" fontId="20" fillId="2" borderId="52" xfId="2" applyFont="1" applyFill="1" applyBorder="1" applyAlignment="1" applyProtection="1">
      <alignment horizontal="center"/>
      <protection locked="0"/>
    </xf>
    <xf numFmtId="2" fontId="6" fillId="3" borderId="51" xfId="2" applyNumberFormat="1" applyFont="1" applyFill="1" applyBorder="1" applyProtection="1">
      <protection hidden="1"/>
    </xf>
    <xf numFmtId="40" fontId="6" fillId="3" borderId="52" xfId="1" applyNumberFormat="1" applyFont="1" applyFill="1" applyBorder="1" applyAlignment="1" applyProtection="1">
      <protection hidden="1"/>
    </xf>
    <xf numFmtId="0" fontId="25" fillId="0" borderId="0" xfId="0" applyFont="1" applyAlignment="1"/>
    <xf numFmtId="0" fontId="0" fillId="0" borderId="0" xfId="0" applyAlignment="1">
      <alignment horizontal="center" vertical="center" wrapText="1"/>
    </xf>
    <xf numFmtId="0" fontId="16" fillId="0" borderId="0" xfId="2" applyFont="1"/>
    <xf numFmtId="0" fontId="26" fillId="0" borderId="0" xfId="0" applyFont="1" applyAlignment="1"/>
    <xf numFmtId="0" fontId="27" fillId="0" borderId="0" xfId="2" applyFont="1" applyAlignment="1">
      <alignment horizontal="left" vertical="top" indent="2"/>
    </xf>
    <xf numFmtId="0" fontId="26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28" fillId="0" borderId="0" xfId="2" applyFont="1" applyAlignment="1">
      <alignment horizontal="left" indent="4"/>
    </xf>
    <xf numFmtId="0" fontId="4" fillId="0" borderId="0" xfId="0" applyFont="1" applyAlignment="1" applyProtection="1">
      <protection locked="0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9" fillId="2" borderId="1" xfId="2" applyFont="1" applyFill="1" applyBorder="1" applyAlignment="1">
      <alignment horizontal="left" vertical="center"/>
    </xf>
    <xf numFmtId="0" fontId="29" fillId="2" borderId="2" xfId="2" applyFont="1" applyFill="1" applyBorder="1" applyAlignment="1">
      <alignment horizontal="left" vertical="center"/>
    </xf>
    <xf numFmtId="0" fontId="29" fillId="2" borderId="3" xfId="2" applyFont="1" applyFill="1" applyBorder="1" applyAlignment="1">
      <alignment horizontal="left" vertical="center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0" fontId="17" fillId="0" borderId="11" xfId="1" applyNumberFormat="1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3" fillId="0" borderId="8" xfId="2" applyBorder="1" applyAlignment="1">
      <alignment horizontal="center" wrapText="1"/>
    </xf>
    <xf numFmtId="0" fontId="0" fillId="0" borderId="15" xfId="0" applyBorder="1" applyAlignment="1">
      <alignment wrapText="1"/>
    </xf>
    <xf numFmtId="0" fontId="3" fillId="0" borderId="11" xfId="2" applyBorder="1" applyAlignment="1">
      <alignment horizontal="center" wrapText="1"/>
    </xf>
    <xf numFmtId="0" fontId="0" fillId="0" borderId="18" xfId="0" applyBorder="1" applyAlignment="1">
      <alignment wrapText="1"/>
    </xf>
    <xf numFmtId="0" fontId="3" fillId="0" borderId="12" xfId="2" applyBorder="1" applyAlignment="1" applyProtection="1">
      <alignment horizontal="center" wrapText="1"/>
      <protection hidden="1"/>
    </xf>
    <xf numFmtId="0" fontId="3" fillId="0" borderId="19" xfId="2" applyBorder="1" applyAlignment="1" applyProtection="1">
      <alignment horizontal="center" wrapText="1"/>
      <protection hidden="1"/>
    </xf>
    <xf numFmtId="49" fontId="0" fillId="0" borderId="22" xfId="0" applyNumberForma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(SXL編集用）ＶＯＣ測定結果" xfId="2" xr:uid="{FC94A412-30DB-41B6-84AE-E1FC6DD716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0757-607F-46FE-AFF2-2A609F0BC764}">
  <dimension ref="A1:K46"/>
  <sheetViews>
    <sheetView tabSelected="1" workbookViewId="0">
      <selection activeCell="D7" sqref="D7"/>
    </sheetView>
  </sheetViews>
  <sheetFormatPr defaultRowHeight="18" x14ac:dyDescent="0.55000000000000004"/>
  <cols>
    <col min="1" max="1" width="14.58203125" customWidth="1"/>
    <col min="2" max="2" width="25" bestFit="1" customWidth="1"/>
    <col min="3" max="3" width="10.6640625" customWidth="1"/>
    <col min="4" max="4" width="11.58203125" bestFit="1" customWidth="1"/>
    <col min="5" max="5" width="8.58203125" bestFit="1" customWidth="1"/>
    <col min="6" max="6" width="6.5" bestFit="1" customWidth="1"/>
    <col min="7" max="7" width="8.58203125" bestFit="1" customWidth="1"/>
    <col min="8" max="8" width="9.6640625" bestFit="1" customWidth="1"/>
    <col min="9" max="9" width="13.83203125" bestFit="1" customWidth="1"/>
    <col min="10" max="10" width="9.6640625" bestFit="1" customWidth="1"/>
    <col min="11" max="11" width="13.4140625" bestFit="1" customWidth="1"/>
  </cols>
  <sheetData>
    <row r="1" spans="1:11" ht="28" x14ac:dyDescent="0.4">
      <c r="A1" s="73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8" x14ac:dyDescent="0.3">
      <c r="A2" s="74" t="s">
        <v>61</v>
      </c>
      <c r="B2" s="75"/>
      <c r="C2" s="76"/>
      <c r="D2" s="5"/>
      <c r="E2" s="5"/>
      <c r="F2" s="5"/>
      <c r="G2" s="5"/>
      <c r="H2" s="5"/>
      <c r="I2" s="78"/>
      <c r="J2" s="5"/>
      <c r="K2" s="5"/>
    </row>
    <row r="3" spans="1:11" ht="21" x14ac:dyDescent="0.3">
      <c r="A3" s="77" t="s">
        <v>60</v>
      </c>
      <c r="B3" s="5"/>
      <c r="C3" s="76"/>
      <c r="D3" s="5"/>
      <c r="E3" s="5"/>
      <c r="F3" s="5"/>
      <c r="G3" s="5"/>
      <c r="H3" s="5"/>
      <c r="I3" s="5"/>
      <c r="J3" s="5"/>
      <c r="K3" s="5"/>
    </row>
    <row r="5" spans="1:11" x14ac:dyDescent="0.2">
      <c r="A5" s="1"/>
      <c r="B5" s="83" t="s">
        <v>0</v>
      </c>
      <c r="C5" s="84"/>
      <c r="D5" s="85"/>
      <c r="E5" s="2"/>
      <c r="F5" s="2"/>
      <c r="G5" s="3"/>
      <c r="H5" s="3"/>
      <c r="I5" s="4"/>
      <c r="J5" s="3"/>
      <c r="K5" s="3"/>
    </row>
    <row r="6" spans="1:11" ht="2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1.5" thickBot="1" x14ac:dyDescent="0.35">
      <c r="A7" s="6"/>
      <c r="B7" s="7" t="s">
        <v>1</v>
      </c>
      <c r="C7" s="8">
        <v>24</v>
      </c>
      <c r="D7" s="9" t="s">
        <v>62</v>
      </c>
      <c r="E7" s="10"/>
      <c r="F7" s="6"/>
      <c r="G7" s="6"/>
      <c r="H7" s="6"/>
      <c r="I7" s="11"/>
      <c r="J7" s="86"/>
      <c r="K7" s="87"/>
    </row>
    <row r="8" spans="1:11" ht="22" thickTop="1" thickBot="1" x14ac:dyDescent="0.35">
      <c r="A8" s="6"/>
      <c r="B8" s="7" t="s">
        <v>2</v>
      </c>
      <c r="C8" s="8">
        <v>10</v>
      </c>
      <c r="D8" s="9" t="s">
        <v>3</v>
      </c>
      <c r="E8" s="6"/>
      <c r="F8" s="6"/>
      <c r="G8" s="6"/>
      <c r="H8" s="6"/>
      <c r="I8" s="6"/>
      <c r="J8" s="6"/>
      <c r="K8" s="6"/>
    </row>
    <row r="9" spans="1:11" ht="19" thickTop="1" thickBot="1" x14ac:dyDescent="0.25">
      <c r="A9" s="12"/>
      <c r="B9" s="13"/>
      <c r="C9" s="13"/>
      <c r="D9" s="13"/>
      <c r="E9" s="13"/>
      <c r="F9" s="14"/>
      <c r="G9" s="88" t="s">
        <v>4</v>
      </c>
      <c r="H9" s="89"/>
      <c r="I9" s="89"/>
      <c r="J9" s="89"/>
      <c r="K9" s="90"/>
    </row>
    <row r="10" spans="1:11" ht="26" x14ac:dyDescent="0.2">
      <c r="A10" s="91" t="s">
        <v>5</v>
      </c>
      <c r="B10" s="92"/>
      <c r="C10" s="15" t="s">
        <v>6</v>
      </c>
      <c r="D10" s="97" t="s">
        <v>7</v>
      </c>
      <c r="E10" s="99" t="s">
        <v>8</v>
      </c>
      <c r="F10" s="101" t="s">
        <v>9</v>
      </c>
      <c r="G10" s="103" t="s">
        <v>59</v>
      </c>
      <c r="H10" s="16">
        <f>C8</f>
        <v>10</v>
      </c>
      <c r="I10" s="17" t="s">
        <v>10</v>
      </c>
      <c r="J10" s="18">
        <v>20</v>
      </c>
      <c r="K10" s="17" t="s">
        <v>63</v>
      </c>
    </row>
    <row r="11" spans="1:11" x14ac:dyDescent="0.55000000000000004">
      <c r="A11" s="93"/>
      <c r="B11" s="94"/>
      <c r="C11" s="19" t="s">
        <v>11</v>
      </c>
      <c r="D11" s="98"/>
      <c r="E11" s="100"/>
      <c r="F11" s="102"/>
      <c r="G11" s="104"/>
      <c r="H11" s="20" t="s">
        <v>59</v>
      </c>
      <c r="I11" s="21" t="s">
        <v>12</v>
      </c>
      <c r="J11" s="22" t="s">
        <v>59</v>
      </c>
      <c r="K11" s="23" t="s">
        <v>12</v>
      </c>
    </row>
    <row r="12" spans="1:11" x14ac:dyDescent="0.2">
      <c r="A12" s="95"/>
      <c r="B12" s="96"/>
      <c r="C12" s="24" t="s">
        <v>13</v>
      </c>
      <c r="D12" s="25" t="s">
        <v>14</v>
      </c>
      <c r="E12" s="26" t="s">
        <v>15</v>
      </c>
      <c r="F12" s="27" t="s">
        <v>15</v>
      </c>
      <c r="G12" s="28" t="s">
        <v>16</v>
      </c>
      <c r="H12" s="29" t="s">
        <v>17</v>
      </c>
      <c r="I12" s="30" t="s">
        <v>18</v>
      </c>
      <c r="J12" s="31" t="s">
        <v>17</v>
      </c>
      <c r="K12" s="32" t="s">
        <v>18</v>
      </c>
    </row>
    <row r="13" spans="1:11" x14ac:dyDescent="0.2">
      <c r="A13" s="105" t="s">
        <v>19</v>
      </c>
      <c r="B13" s="33" t="s">
        <v>20</v>
      </c>
      <c r="C13" s="34">
        <v>86.18</v>
      </c>
      <c r="D13" s="35">
        <v>9.56</v>
      </c>
      <c r="E13" s="36">
        <v>10.5</v>
      </c>
      <c r="F13" s="37">
        <v>0.1</v>
      </c>
      <c r="G13" s="38">
        <f>(E13-F13)/(D13*$C$7)*1000</f>
        <v>45.327754532775451</v>
      </c>
      <c r="H13" s="38">
        <f>(E13-F13)*(1000000/(I13*$C$7*60))</f>
        <v>168.12315794208675</v>
      </c>
      <c r="I13" s="39">
        <f>D13/(60*(273/(273+$C$8)*(1/22.414)*C13)*(1/1000))</f>
        <v>42.957926264447501</v>
      </c>
      <c r="J13" s="38">
        <f>(E13-F13)*(1000000/(K13*$C$7*60))</f>
        <v>162.38516620344893</v>
      </c>
      <c r="K13" s="39">
        <f>D13/(60*(273/(273+$J$10)*(1/22.414)*C13)*(1/1000))</f>
        <v>44.475874188986282</v>
      </c>
    </row>
    <row r="14" spans="1:11" x14ac:dyDescent="0.2">
      <c r="A14" s="81"/>
      <c r="B14" s="40" t="s">
        <v>21</v>
      </c>
      <c r="C14" s="41">
        <v>100.21</v>
      </c>
      <c r="D14" s="42">
        <v>8.9700000000000006</v>
      </c>
      <c r="E14" s="43">
        <v>1</v>
      </c>
      <c r="F14" s="44"/>
      <c r="G14" s="45">
        <f t="shared" ref="G14:G44" si="0">(E14-F14)/(D14*$C$7)*1000</f>
        <v>4.6451133407655139</v>
      </c>
      <c r="H14" s="45">
        <f t="shared" ref="H14:H44" si="1">(E14-F14)*(1000000/(I14*$C$7*60))</f>
        <v>20.033840937804303</v>
      </c>
      <c r="I14" s="46">
        <f t="shared" ref="I14:I44" si="2">D14/(60*(273/(273+$C$8)*(1/22.414)*C14)*(1/1000))</f>
        <v>34.663569836676317</v>
      </c>
      <c r="J14" s="45">
        <f>(E14-F14)*(1000000/(K14*$C$7*60))</f>
        <v>19.350092100336582</v>
      </c>
      <c r="K14" s="46">
        <f t="shared" ref="K14:K44" si="3">D14/(60*(273/(273+$J$10)*(1/22.414)*C14)*(1/1000))</f>
        <v>35.888430961647209</v>
      </c>
    </row>
    <row r="15" spans="1:11" x14ac:dyDescent="0.2">
      <c r="A15" s="81"/>
      <c r="B15" s="40" t="s">
        <v>22</v>
      </c>
      <c r="C15" s="41">
        <v>100.21</v>
      </c>
      <c r="D15" s="42">
        <v>9.7899999999999991</v>
      </c>
      <c r="E15" s="43">
        <v>1</v>
      </c>
      <c r="F15" s="44"/>
      <c r="G15" s="45">
        <f t="shared" si="0"/>
        <v>4.2560435818862787</v>
      </c>
      <c r="H15" s="45">
        <f t="shared" si="1"/>
        <v>18.355827702972896</v>
      </c>
      <c r="I15" s="46">
        <f t="shared" si="2"/>
        <v>37.832368862994542</v>
      </c>
      <c r="J15" s="45">
        <f t="shared" ref="J15:J44" si="4">(E15-F15)*(1000000/(K15*$C$7*60))</f>
        <v>17.729348941779282</v>
      </c>
      <c r="K15" s="46">
        <f t="shared" si="3"/>
        <v>39.169201685008488</v>
      </c>
    </row>
    <row r="16" spans="1:11" x14ac:dyDescent="0.2">
      <c r="A16" s="81"/>
      <c r="B16" s="40" t="s">
        <v>23</v>
      </c>
      <c r="C16" s="41">
        <v>114.28</v>
      </c>
      <c r="D16" s="42">
        <v>9.89</v>
      </c>
      <c r="E16" s="43">
        <v>1</v>
      </c>
      <c r="F16" s="44"/>
      <c r="G16" s="45">
        <f t="shared" si="0"/>
        <v>4.2130097741826757</v>
      </c>
      <c r="H16" s="45">
        <f t="shared" si="1"/>
        <v>20.72142137616094</v>
      </c>
      <c r="I16" s="46">
        <f t="shared" si="2"/>
        <v>33.513359524813843</v>
      </c>
      <c r="J16" s="45">
        <f t="shared" si="4"/>
        <v>20.014205629534285</v>
      </c>
      <c r="K16" s="46">
        <f t="shared" si="3"/>
        <v>34.697577175867337</v>
      </c>
    </row>
    <row r="17" spans="1:11" x14ac:dyDescent="0.2">
      <c r="A17" s="81"/>
      <c r="B17" s="40" t="s">
        <v>24</v>
      </c>
      <c r="C17" s="41">
        <v>128.26</v>
      </c>
      <c r="D17" s="42">
        <v>10.07</v>
      </c>
      <c r="E17" s="43">
        <v>1</v>
      </c>
      <c r="F17" s="44"/>
      <c r="G17" s="45">
        <f t="shared" si="0"/>
        <v>4.1377027474346235</v>
      </c>
      <c r="H17" s="45">
        <f t="shared" si="1"/>
        <v>22.840592585743263</v>
      </c>
      <c r="I17" s="46">
        <f t="shared" si="2"/>
        <v>30.40395917214099</v>
      </c>
      <c r="J17" s="45">
        <f t="shared" si="4"/>
        <v>22.061050176673529</v>
      </c>
      <c r="K17" s="46">
        <f t="shared" si="3"/>
        <v>31.478304019213112</v>
      </c>
    </row>
    <row r="18" spans="1:11" x14ac:dyDescent="0.2">
      <c r="A18" s="81"/>
      <c r="B18" s="40" t="s">
        <v>25</v>
      </c>
      <c r="C18" s="41">
        <v>142.29</v>
      </c>
      <c r="D18" s="42">
        <v>8.6999999999999993</v>
      </c>
      <c r="E18" s="43">
        <v>1</v>
      </c>
      <c r="F18" s="44"/>
      <c r="G18" s="45">
        <f t="shared" si="0"/>
        <v>4.7892720306513414</v>
      </c>
      <c r="H18" s="45">
        <f t="shared" si="1"/>
        <v>29.329234568957339</v>
      </c>
      <c r="I18" s="46">
        <f t="shared" si="2"/>
        <v>23.677550902724843</v>
      </c>
      <c r="J18" s="45">
        <f t="shared" si="4"/>
        <v>28.328236802098726</v>
      </c>
      <c r="K18" s="46">
        <f t="shared" si="3"/>
        <v>24.514213478792858</v>
      </c>
    </row>
    <row r="19" spans="1:11" x14ac:dyDescent="0.2">
      <c r="A19" s="80"/>
      <c r="B19" s="47" t="s">
        <v>26</v>
      </c>
      <c r="C19" s="48">
        <v>156.31</v>
      </c>
      <c r="D19" s="49">
        <v>4.49</v>
      </c>
      <c r="E19" s="50">
        <v>1</v>
      </c>
      <c r="F19" s="51"/>
      <c r="G19" s="52">
        <f t="shared" si="0"/>
        <v>9.2798812175204155</v>
      </c>
      <c r="H19" s="52">
        <f t="shared" si="1"/>
        <v>62.428949101283905</v>
      </c>
      <c r="I19" s="53">
        <f t="shared" si="2"/>
        <v>11.123756757746905</v>
      </c>
      <c r="J19" s="52">
        <f t="shared" si="4"/>
        <v>60.298268244584783</v>
      </c>
      <c r="K19" s="53">
        <f t="shared" si="3"/>
        <v>11.516822367561284</v>
      </c>
    </row>
    <row r="20" spans="1:11" x14ac:dyDescent="0.2">
      <c r="A20" s="79" t="s">
        <v>27</v>
      </c>
      <c r="B20" s="54" t="s">
        <v>28</v>
      </c>
      <c r="C20" s="55">
        <v>78.12</v>
      </c>
      <c r="D20" s="56">
        <v>7.1</v>
      </c>
      <c r="E20" s="57">
        <v>1</v>
      </c>
      <c r="F20" s="58"/>
      <c r="G20" s="59">
        <f t="shared" si="0"/>
        <v>5.8685446009389679</v>
      </c>
      <c r="H20" s="59">
        <f t="shared" si="1"/>
        <v>19.731017787898391</v>
      </c>
      <c r="I20" s="60">
        <f t="shared" si="2"/>
        <v>35.195571354173502</v>
      </c>
      <c r="J20" s="59">
        <f t="shared" si="4"/>
        <v>19.057604211519614</v>
      </c>
      <c r="K20" s="60">
        <f t="shared" si="3"/>
        <v>36.439231119338636</v>
      </c>
    </row>
    <row r="21" spans="1:11" x14ac:dyDescent="0.2">
      <c r="A21" s="81"/>
      <c r="B21" s="40" t="s">
        <v>29</v>
      </c>
      <c r="C21" s="41">
        <v>92.14</v>
      </c>
      <c r="D21" s="42">
        <v>10.77</v>
      </c>
      <c r="E21" s="43">
        <v>1</v>
      </c>
      <c r="F21" s="44"/>
      <c r="G21" s="45">
        <f t="shared" si="0"/>
        <v>3.86877127824203</v>
      </c>
      <c r="H21" s="45">
        <f t="shared" si="1"/>
        <v>15.341863232025485</v>
      </c>
      <c r="I21" s="46">
        <f t="shared" si="2"/>
        <v>45.264674436337124</v>
      </c>
      <c r="J21" s="45">
        <f t="shared" si="4"/>
        <v>14.818250152434171</v>
      </c>
      <c r="K21" s="46">
        <f t="shared" si="3"/>
        <v>46.864132896985083</v>
      </c>
    </row>
    <row r="22" spans="1:11" x14ac:dyDescent="0.2">
      <c r="A22" s="81"/>
      <c r="B22" s="40" t="s">
        <v>30</v>
      </c>
      <c r="C22" s="41">
        <v>106.17</v>
      </c>
      <c r="D22" s="42">
        <v>10.029999999999999</v>
      </c>
      <c r="E22" s="43">
        <v>1</v>
      </c>
      <c r="F22" s="44"/>
      <c r="G22" s="45">
        <f t="shared" si="0"/>
        <v>4.1542040545031576</v>
      </c>
      <c r="H22" s="45">
        <f t="shared" si="1"/>
        <v>18.982197449691789</v>
      </c>
      <c r="I22" s="46">
        <f t="shared" si="2"/>
        <v>36.58398593128743</v>
      </c>
      <c r="J22" s="45">
        <f t="shared" si="4"/>
        <v>18.33434088144292</v>
      </c>
      <c r="K22" s="46">
        <f t="shared" si="3"/>
        <v>37.876706282216311</v>
      </c>
    </row>
    <row r="23" spans="1:11" x14ac:dyDescent="0.2">
      <c r="A23" s="81"/>
      <c r="B23" s="40" t="s">
        <v>31</v>
      </c>
      <c r="C23" s="41">
        <v>106.17</v>
      </c>
      <c r="D23" s="42">
        <v>9.8000000000000007</v>
      </c>
      <c r="E23" s="43">
        <v>1</v>
      </c>
      <c r="F23" s="44"/>
      <c r="G23" s="45">
        <f t="shared" si="0"/>
        <v>4.2517006802721085</v>
      </c>
      <c r="H23" s="45">
        <f t="shared" si="1"/>
        <v>19.427698002082511</v>
      </c>
      <c r="I23" s="46">
        <f t="shared" si="2"/>
        <v>35.745070999662694</v>
      </c>
      <c r="J23" s="45">
        <f t="shared" si="4"/>
        <v>18.764636636823727</v>
      </c>
      <c r="K23" s="46">
        <f t="shared" si="3"/>
        <v>37.00814771343169</v>
      </c>
    </row>
    <row r="24" spans="1:11" x14ac:dyDescent="0.2">
      <c r="A24" s="81"/>
      <c r="B24" s="40" t="s">
        <v>32</v>
      </c>
      <c r="C24" s="41">
        <v>106.17</v>
      </c>
      <c r="D24" s="42">
        <v>9.39</v>
      </c>
      <c r="E24" s="43">
        <v>1</v>
      </c>
      <c r="F24" s="44"/>
      <c r="G24" s="45">
        <f t="shared" si="0"/>
        <v>4.4373446929357474</v>
      </c>
      <c r="H24" s="45">
        <f t="shared" si="1"/>
        <v>20.275978745517421</v>
      </c>
      <c r="I24" s="46">
        <f t="shared" si="2"/>
        <v>34.249613947635993</v>
      </c>
      <c r="J24" s="45">
        <f t="shared" si="4"/>
        <v>19.583965819049254</v>
      </c>
      <c r="K24" s="46">
        <f t="shared" si="3"/>
        <v>35.45984765603302</v>
      </c>
    </row>
    <row r="25" spans="1:11" x14ac:dyDescent="0.2">
      <c r="A25" s="81"/>
      <c r="B25" s="40" t="s">
        <v>33</v>
      </c>
      <c r="C25" s="41">
        <v>104.2</v>
      </c>
      <c r="D25" s="42">
        <v>5.39</v>
      </c>
      <c r="E25" s="43">
        <v>1</v>
      </c>
      <c r="F25" s="44"/>
      <c r="G25" s="45">
        <f t="shared" si="0"/>
        <v>7.7303648732220172</v>
      </c>
      <c r="H25" s="45">
        <f t="shared" si="1"/>
        <v>34.66766218529456</v>
      </c>
      <c r="I25" s="46">
        <f t="shared" si="2"/>
        <v>20.031476040487558</v>
      </c>
      <c r="J25" s="45">
        <f t="shared" si="4"/>
        <v>33.484465523680413</v>
      </c>
      <c r="K25" s="46">
        <f t="shared" si="3"/>
        <v>20.739302048985348</v>
      </c>
    </row>
    <row r="26" spans="1:11" x14ac:dyDescent="0.2">
      <c r="A26" s="81"/>
      <c r="B26" s="40" t="s">
        <v>34</v>
      </c>
      <c r="C26" s="41">
        <v>120.2</v>
      </c>
      <c r="D26" s="42">
        <v>9.4</v>
      </c>
      <c r="E26" s="43">
        <v>1</v>
      </c>
      <c r="F26" s="44"/>
      <c r="G26" s="45">
        <f t="shared" si="0"/>
        <v>4.4326241134751765</v>
      </c>
      <c r="H26" s="45">
        <f t="shared" si="1"/>
        <v>22.930958918287523</v>
      </c>
      <c r="I26" s="46">
        <f t="shared" si="2"/>
        <v>30.284143237055059</v>
      </c>
      <c r="J26" s="45">
        <f t="shared" si="4"/>
        <v>22.148332334045634</v>
      </c>
      <c r="K26" s="46">
        <f t="shared" si="3"/>
        <v>31.354254305502224</v>
      </c>
    </row>
    <row r="27" spans="1:11" x14ac:dyDescent="0.2">
      <c r="A27" s="81"/>
      <c r="B27" s="40" t="s">
        <v>35</v>
      </c>
      <c r="C27" s="41">
        <v>120.2</v>
      </c>
      <c r="D27" s="42">
        <v>8.52</v>
      </c>
      <c r="E27" s="43">
        <v>1</v>
      </c>
      <c r="F27" s="44"/>
      <c r="G27" s="45">
        <f t="shared" si="0"/>
        <v>4.8904538341158066</v>
      </c>
      <c r="H27" s="45">
        <f t="shared" si="1"/>
        <v>25.29941476900267</v>
      </c>
      <c r="I27" s="46">
        <f t="shared" si="2"/>
        <v>27.449031955288199</v>
      </c>
      <c r="J27" s="45">
        <f t="shared" si="4"/>
        <v>24.435953514087906</v>
      </c>
      <c r="K27" s="46">
        <f t="shared" si="3"/>
        <v>28.418962413072226</v>
      </c>
    </row>
    <row r="28" spans="1:11" x14ac:dyDescent="0.2">
      <c r="A28" s="80"/>
      <c r="B28" s="47" t="s">
        <v>36</v>
      </c>
      <c r="C28" s="48">
        <v>120.2</v>
      </c>
      <c r="D28" s="49">
        <v>8.57</v>
      </c>
      <c r="E28" s="50">
        <v>1</v>
      </c>
      <c r="F28" s="51"/>
      <c r="G28" s="52">
        <f t="shared" si="0"/>
        <v>4.8619214313496695</v>
      </c>
      <c r="H28" s="52">
        <f t="shared" si="1"/>
        <v>25.151810248763443</v>
      </c>
      <c r="I28" s="53">
        <f t="shared" si="2"/>
        <v>27.610117823570409</v>
      </c>
      <c r="J28" s="52">
        <f t="shared" si="4"/>
        <v>24.293386690785177</v>
      </c>
      <c r="K28" s="53">
        <f t="shared" si="3"/>
        <v>28.585740361505749</v>
      </c>
    </row>
    <row r="29" spans="1:11" x14ac:dyDescent="0.2">
      <c r="A29" s="106" t="s">
        <v>37</v>
      </c>
      <c r="B29" s="33" t="s">
        <v>38</v>
      </c>
      <c r="C29" s="34">
        <v>136.24</v>
      </c>
      <c r="D29" s="35">
        <v>11.13</v>
      </c>
      <c r="E29" s="36">
        <v>1</v>
      </c>
      <c r="F29" s="37"/>
      <c r="G29" s="59">
        <f t="shared" si="0"/>
        <v>3.7436358191075172</v>
      </c>
      <c r="H29" s="59">
        <f t="shared" si="1"/>
        <v>21.951038568885963</v>
      </c>
      <c r="I29" s="60">
        <f t="shared" si="2"/>
        <v>31.63606324435009</v>
      </c>
      <c r="J29" s="59">
        <f t="shared" si="4"/>
        <v>21.201856365169721</v>
      </c>
      <c r="K29" s="60">
        <f t="shared" si="3"/>
        <v>32.753945337790022</v>
      </c>
    </row>
    <row r="30" spans="1:11" x14ac:dyDescent="0.2">
      <c r="A30" s="107"/>
      <c r="B30" s="47" t="s">
        <v>39</v>
      </c>
      <c r="C30" s="48">
        <v>136.24</v>
      </c>
      <c r="D30" s="49">
        <v>8.59</v>
      </c>
      <c r="E30" s="50">
        <v>1</v>
      </c>
      <c r="F30" s="51"/>
      <c r="G30" s="52">
        <f t="shared" si="0"/>
        <v>4.8506014745828478</v>
      </c>
      <c r="H30" s="52">
        <f t="shared" si="1"/>
        <v>28.441799682386588</v>
      </c>
      <c r="I30" s="53">
        <f t="shared" si="2"/>
        <v>24.416332728568488</v>
      </c>
      <c r="J30" s="52">
        <f t="shared" si="4"/>
        <v>27.471089795615711</v>
      </c>
      <c r="K30" s="53">
        <f t="shared" si="3"/>
        <v>25.279100669507304</v>
      </c>
    </row>
    <row r="31" spans="1:11" x14ac:dyDescent="0.2">
      <c r="A31" s="79" t="s">
        <v>40</v>
      </c>
      <c r="B31" s="61" t="s">
        <v>41</v>
      </c>
      <c r="C31" s="55">
        <v>119.38</v>
      </c>
      <c r="D31" s="56">
        <v>13.51</v>
      </c>
      <c r="E31" s="57">
        <v>1</v>
      </c>
      <c r="F31" s="58"/>
      <c r="G31" s="59">
        <f t="shared" si="0"/>
        <v>3.08413520848754</v>
      </c>
      <c r="H31" s="59">
        <f t="shared" si="1"/>
        <v>15.846079400882903</v>
      </c>
      <c r="I31" s="60">
        <f t="shared" si="2"/>
        <v>43.824369856795727</v>
      </c>
      <c r="J31" s="59">
        <f t="shared" si="4"/>
        <v>15.305257578327176</v>
      </c>
      <c r="K31" s="60">
        <f t="shared" si="3"/>
        <v>45.372934162689567</v>
      </c>
    </row>
    <row r="32" spans="1:11" x14ac:dyDescent="0.2">
      <c r="A32" s="81"/>
      <c r="B32" s="62" t="s">
        <v>42</v>
      </c>
      <c r="C32" s="41">
        <v>98.96</v>
      </c>
      <c r="D32" s="42">
        <v>11.43</v>
      </c>
      <c r="E32" s="43">
        <v>1</v>
      </c>
      <c r="F32" s="44"/>
      <c r="G32" s="45">
        <f t="shared" si="0"/>
        <v>3.6453776611256927</v>
      </c>
      <c r="H32" s="45">
        <f t="shared" si="1"/>
        <v>15.525981288698697</v>
      </c>
      <c r="I32" s="46">
        <f t="shared" si="2"/>
        <v>44.727893943162741</v>
      </c>
      <c r="J32" s="45">
        <f t="shared" si="4"/>
        <v>14.99608431638816</v>
      </c>
      <c r="K32" s="46">
        <f t="shared" si="3"/>
        <v>46.308384895217962</v>
      </c>
    </row>
    <row r="33" spans="1:11" x14ac:dyDescent="0.2">
      <c r="A33" s="81"/>
      <c r="B33" s="62" t="s">
        <v>43</v>
      </c>
      <c r="C33" s="41">
        <v>133.4</v>
      </c>
      <c r="D33" s="42">
        <v>13.88</v>
      </c>
      <c r="E33" s="43">
        <v>1</v>
      </c>
      <c r="F33" s="44"/>
      <c r="G33" s="45">
        <f t="shared" si="0"/>
        <v>3.0019212295869355</v>
      </c>
      <c r="H33" s="45">
        <f t="shared" si="1"/>
        <v>17.235026903513255</v>
      </c>
      <c r="I33" s="46">
        <f t="shared" si="2"/>
        <v>40.292623175591693</v>
      </c>
      <c r="J33" s="45">
        <f t="shared" si="4"/>
        <v>16.646800729331915</v>
      </c>
      <c r="K33" s="46">
        <f t="shared" si="3"/>
        <v>41.71639077896949</v>
      </c>
    </row>
    <row r="34" spans="1:11" x14ac:dyDescent="0.2">
      <c r="A34" s="81"/>
      <c r="B34" s="62" t="s">
        <v>44</v>
      </c>
      <c r="C34" s="41">
        <v>153.82</v>
      </c>
      <c r="D34" s="42">
        <v>15.08</v>
      </c>
      <c r="E34" s="43">
        <v>1</v>
      </c>
      <c r="F34" s="44"/>
      <c r="G34" s="45">
        <f t="shared" si="0"/>
        <v>2.7630415561450041</v>
      </c>
      <c r="H34" s="45">
        <f t="shared" si="1"/>
        <v>18.291826259739118</v>
      </c>
      <c r="I34" s="46">
        <f t="shared" si="2"/>
        <v>37.964740894841015</v>
      </c>
      <c r="J34" s="45">
        <f t="shared" si="4"/>
        <v>17.667531848143927</v>
      </c>
      <c r="K34" s="46">
        <f t="shared" si="3"/>
        <v>39.306251173810658</v>
      </c>
    </row>
    <row r="35" spans="1:11" x14ac:dyDescent="0.2">
      <c r="A35" s="81"/>
      <c r="B35" s="62" t="s">
        <v>45</v>
      </c>
      <c r="C35" s="41">
        <v>112.99</v>
      </c>
      <c r="D35" s="42">
        <v>11.71</v>
      </c>
      <c r="E35" s="43">
        <v>1</v>
      </c>
      <c r="F35" s="44"/>
      <c r="G35" s="45">
        <f t="shared" si="0"/>
        <v>3.5582123541132931</v>
      </c>
      <c r="H35" s="45">
        <f t="shared" si="1"/>
        <v>17.303291164929139</v>
      </c>
      <c r="I35" s="46">
        <f t="shared" si="2"/>
        <v>40.133662308819403</v>
      </c>
      <c r="J35" s="45">
        <f t="shared" si="4"/>
        <v>16.712735152474217</v>
      </c>
      <c r="K35" s="46">
        <f t="shared" si="3"/>
        <v>41.551812920438472</v>
      </c>
    </row>
    <row r="36" spans="1:11" x14ac:dyDescent="0.2">
      <c r="A36" s="81"/>
      <c r="B36" s="62" t="s">
        <v>46</v>
      </c>
      <c r="C36" s="41">
        <v>208.3</v>
      </c>
      <c r="D36" s="42">
        <v>19.649999999999999</v>
      </c>
      <c r="E36" s="43">
        <v>1</v>
      </c>
      <c r="F36" s="44"/>
      <c r="G36" s="45">
        <f t="shared" si="0"/>
        <v>2.1204410517387622</v>
      </c>
      <c r="H36" s="45">
        <f t="shared" si="1"/>
        <v>19.009571063149778</v>
      </c>
      <c r="I36" s="46">
        <f t="shared" si="2"/>
        <v>36.531305316542948</v>
      </c>
      <c r="J36" s="45">
        <f t="shared" si="4"/>
        <v>18.360780241881869</v>
      </c>
      <c r="K36" s="46">
        <f t="shared" si="3"/>
        <v>37.82216416165047</v>
      </c>
    </row>
    <row r="37" spans="1:11" x14ac:dyDescent="0.2">
      <c r="A37" s="81"/>
      <c r="B37" s="54" t="s">
        <v>47</v>
      </c>
      <c r="C37" s="55">
        <v>131.38999999999999</v>
      </c>
      <c r="D37" s="56">
        <v>14.19</v>
      </c>
      <c r="E37" s="57">
        <v>1</v>
      </c>
      <c r="F37" s="58"/>
      <c r="G37" s="45">
        <f t="shared" si="0"/>
        <v>2.9363401456424709</v>
      </c>
      <c r="H37" s="45">
        <f t="shared" si="1"/>
        <v>16.604489174944334</v>
      </c>
      <c r="I37" s="46">
        <f t="shared" si="2"/>
        <v>41.822692473571536</v>
      </c>
      <c r="J37" s="45">
        <f t="shared" si="4"/>
        <v>16.037783059758521</v>
      </c>
      <c r="K37" s="46">
        <f t="shared" si="3"/>
        <v>43.30052612988149</v>
      </c>
    </row>
    <row r="38" spans="1:11" x14ac:dyDescent="0.2">
      <c r="A38" s="81"/>
      <c r="B38" s="40" t="s">
        <v>48</v>
      </c>
      <c r="C38" s="41">
        <v>165.83</v>
      </c>
      <c r="D38" s="42">
        <v>15.87</v>
      </c>
      <c r="E38" s="43">
        <v>1</v>
      </c>
      <c r="F38" s="44"/>
      <c r="G38" s="45">
        <f t="shared" si="0"/>
        <v>2.6254988447805081</v>
      </c>
      <c r="H38" s="45">
        <f t="shared" si="1"/>
        <v>18.738368537076116</v>
      </c>
      <c r="I38" s="46">
        <f t="shared" si="2"/>
        <v>37.060027027988191</v>
      </c>
      <c r="J38" s="45">
        <f t="shared" si="4"/>
        <v>18.098833774718571</v>
      </c>
      <c r="K38" s="46">
        <f t="shared" si="3"/>
        <v>38.369568619083175</v>
      </c>
    </row>
    <row r="39" spans="1:11" x14ac:dyDescent="0.2">
      <c r="A39" s="80"/>
      <c r="B39" s="47" t="s">
        <v>49</v>
      </c>
      <c r="C39" s="48">
        <v>147</v>
      </c>
      <c r="D39" s="49">
        <v>9</v>
      </c>
      <c r="E39" s="50">
        <v>1</v>
      </c>
      <c r="F39" s="51"/>
      <c r="G39" s="52">
        <f t="shared" si="0"/>
        <v>4.6296296296296298</v>
      </c>
      <c r="H39" s="52">
        <f t="shared" si="1"/>
        <v>29.290071208439365</v>
      </c>
      <c r="I39" s="53">
        <f t="shared" si="2"/>
        <v>23.70920983778127</v>
      </c>
      <c r="J39" s="52">
        <f t="shared" si="4"/>
        <v>28.290410075045525</v>
      </c>
      <c r="K39" s="53">
        <f t="shared" si="3"/>
        <v>24.546991104133966</v>
      </c>
    </row>
    <row r="40" spans="1:11" x14ac:dyDescent="0.2">
      <c r="A40" s="79" t="s">
        <v>50</v>
      </c>
      <c r="B40" s="54" t="s">
        <v>51</v>
      </c>
      <c r="C40" s="55">
        <v>88.11</v>
      </c>
      <c r="D40" s="56">
        <v>9.82</v>
      </c>
      <c r="E40" s="57">
        <v>1</v>
      </c>
      <c r="F40" s="58"/>
      <c r="G40" s="59">
        <f t="shared" si="0"/>
        <v>4.2430414120841826</v>
      </c>
      <c r="H40" s="59">
        <f t="shared" si="1"/>
        <v>16.090121207296182</v>
      </c>
      <c r="I40" s="60">
        <f t="shared" si="2"/>
        <v>43.159677636831198</v>
      </c>
      <c r="J40" s="59">
        <f t="shared" si="4"/>
        <v>15.540970312849215</v>
      </c>
      <c r="K40" s="60">
        <f t="shared" si="3"/>
        <v>44.68475458512912</v>
      </c>
    </row>
    <row r="41" spans="1:11" x14ac:dyDescent="0.2">
      <c r="A41" s="80"/>
      <c r="B41" s="47" t="s">
        <v>52</v>
      </c>
      <c r="C41" s="48">
        <v>116.16</v>
      </c>
      <c r="D41" s="49">
        <v>7.31</v>
      </c>
      <c r="E41" s="50">
        <v>1</v>
      </c>
      <c r="F41" s="51"/>
      <c r="G41" s="52">
        <f t="shared" si="0"/>
        <v>5.6999544003647973</v>
      </c>
      <c r="H41" s="52">
        <f t="shared" si="1"/>
        <v>28.49606079096834</v>
      </c>
      <c r="I41" s="53">
        <f t="shared" si="2"/>
        <v>24.36984008205599</v>
      </c>
      <c r="J41" s="52">
        <f t="shared" si="4"/>
        <v>27.523498989228813</v>
      </c>
      <c r="K41" s="53">
        <f t="shared" si="3"/>
        <v>25.230965173294717</v>
      </c>
    </row>
    <row r="42" spans="1:11" x14ac:dyDescent="0.2">
      <c r="A42" s="81" t="s">
        <v>53</v>
      </c>
      <c r="B42" s="54" t="s">
        <v>54</v>
      </c>
      <c r="C42" s="55">
        <v>72.11</v>
      </c>
      <c r="D42" s="56">
        <v>7.37</v>
      </c>
      <c r="E42" s="57">
        <v>1</v>
      </c>
      <c r="F42" s="58"/>
      <c r="G42" s="59">
        <f t="shared" si="0"/>
        <v>5.6535504296698331</v>
      </c>
      <c r="H42" s="59">
        <f t="shared" si="1"/>
        <v>17.545817585140217</v>
      </c>
      <c r="I42" s="60">
        <f t="shared" si="2"/>
        <v>39.578916233152825</v>
      </c>
      <c r="J42" s="59">
        <f t="shared" si="4"/>
        <v>16.946984220459669</v>
      </c>
      <c r="K42" s="60">
        <f t="shared" si="3"/>
        <v>40.977464509942671</v>
      </c>
    </row>
    <row r="43" spans="1:11" x14ac:dyDescent="0.2">
      <c r="A43" s="81"/>
      <c r="B43" s="40" t="s">
        <v>55</v>
      </c>
      <c r="C43" s="41">
        <v>100.16</v>
      </c>
      <c r="D43" s="42">
        <v>9.17</v>
      </c>
      <c r="E43" s="43">
        <v>1</v>
      </c>
      <c r="F43" s="44"/>
      <c r="G43" s="45">
        <f t="shared" si="0"/>
        <v>4.543802253725918</v>
      </c>
      <c r="H43" s="45">
        <f t="shared" si="1"/>
        <v>19.587119926806263</v>
      </c>
      <c r="I43" s="46">
        <f t="shared" si="2"/>
        <v>35.454137567925514</v>
      </c>
      <c r="J43" s="45">
        <f t="shared" si="4"/>
        <v>18.918617540225849</v>
      </c>
      <c r="K43" s="46">
        <f t="shared" si="3"/>
        <v>36.706933948417579</v>
      </c>
    </row>
    <row r="44" spans="1:11" ht="18.5" thickBot="1" x14ac:dyDescent="0.25">
      <c r="A44" s="82"/>
      <c r="B44" s="63" t="s">
        <v>56</v>
      </c>
      <c r="C44" s="64">
        <v>74.12</v>
      </c>
      <c r="D44" s="65">
        <v>9.18</v>
      </c>
      <c r="E44" s="66">
        <v>1</v>
      </c>
      <c r="F44" s="67"/>
      <c r="G44" s="68">
        <f t="shared" si="0"/>
        <v>4.5388525780682647</v>
      </c>
      <c r="H44" s="68">
        <f t="shared" si="1"/>
        <v>14.478992116643495</v>
      </c>
      <c r="I44" s="69">
        <f t="shared" si="2"/>
        <v>47.962208892025401</v>
      </c>
      <c r="J44" s="68">
        <f t="shared" si="4"/>
        <v>13.984828563174435</v>
      </c>
      <c r="K44" s="69">
        <f t="shared" si="3"/>
        <v>49.656986591390258</v>
      </c>
    </row>
    <row r="45" spans="1:11" x14ac:dyDescent="0.2">
      <c r="A45" s="70"/>
      <c r="B45" s="71"/>
      <c r="C45" s="1"/>
      <c r="D45" s="1"/>
      <c r="E45" s="1"/>
      <c r="F45" s="1"/>
      <c r="G45" s="1"/>
      <c r="H45" s="1"/>
      <c r="I45" s="1"/>
      <c r="J45" s="13"/>
      <c r="K45" s="13"/>
    </row>
    <row r="46" spans="1:11" x14ac:dyDescent="0.2">
      <c r="A46" s="72" t="s">
        <v>57</v>
      </c>
      <c r="B46" s="1"/>
      <c r="C46" s="1"/>
      <c r="D46" s="1"/>
      <c r="E46" s="1"/>
      <c r="F46" s="1"/>
      <c r="G46" s="1"/>
      <c r="H46" s="1"/>
      <c r="I46" s="14"/>
      <c r="J46" s="13"/>
      <c r="K46" s="13"/>
    </row>
  </sheetData>
  <sheetProtection algorithmName="SHA-512" hashValue="7Qa1UZdPdUs3aHkHLT7Braj8XzbOm7cHsz0jIrL/UQBudTzX93z/HvmAiFv+KdG4n0AOjWSqIBGwTmNy8hX9+A==" saltValue="Gq4OXuV2RWzzptNtX+4zdg==" spinCount="100000" sheet="1" objects="1" scenarios="1"/>
  <mergeCells count="14">
    <mergeCell ref="A40:A41"/>
    <mergeCell ref="A42:A44"/>
    <mergeCell ref="B5:D5"/>
    <mergeCell ref="J7:K7"/>
    <mergeCell ref="G9:K9"/>
    <mergeCell ref="A10:B12"/>
    <mergeCell ref="D10:D11"/>
    <mergeCell ref="E10:E11"/>
    <mergeCell ref="F10:F11"/>
    <mergeCell ref="G10:G11"/>
    <mergeCell ref="A13:A19"/>
    <mergeCell ref="A20:A28"/>
    <mergeCell ref="A29:A30"/>
    <mergeCell ref="A31:A3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Hirokazu Nishijima</dc:creator>
  <cp:lastModifiedBy>Kaoru Minoshima</cp:lastModifiedBy>
  <dcterms:created xsi:type="dcterms:W3CDTF">2021-02-24T00:42:57Z</dcterms:created>
  <dcterms:modified xsi:type="dcterms:W3CDTF">2022-03-25T08:25:08Z</dcterms:modified>
</cp:coreProperties>
</file>